
<file path=[Content_Types].xml><?xml version="1.0" encoding="utf-8"?>
<Types xmlns="http://schemas.openxmlformats.org/package/2006/content-types">
  <Default Extension="bin" ContentType="application/vnd.openxmlformats-officedocument.oleObject"/>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printerSettings/printerSettings2.bin" ContentType="application/vnd.openxmlformats-officedocument.spreadsheetml.printerSettings"/>
  <Override PartName="/xl/drawings/drawing4.xml" ContentType="application/vnd.openxmlformats-officedocument.drawing+xml"/>
  <Override PartName="/xl/printerSettings/printerSettings3.bin" ContentType="application/vnd.openxmlformats-officedocument.spreadsheetml.printerSettings"/>
  <Override PartName="/xl/drawings/drawing5.xml" ContentType="application/vnd.openxmlformats-officedocument.drawing+xml"/>
  <Override PartName="/xl/printerSettings/printerSettings4.bin" ContentType="application/vnd.openxmlformats-officedocument.spreadsheetml.printerSettings"/>
  <Override PartName="/xl/drawings/drawing6.xml" ContentType="application/vnd.openxmlformats-officedocument.drawing+xml"/>
  <Override PartName="/xl/printerSettings/printerSettings5.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P:\00 Trillium_Documents_Website\01-Trillium website\02-Providers\Provider Documents &amp; Forms\Provider Documents\09-BH-provider Monitoring\"/>
    </mc:Choice>
  </mc:AlternateContent>
  <bookViews>
    <workbookView xWindow="-120" yWindow="-120" windowWidth="29040" windowHeight="15840" firstSheet="2" activeTab="6"/>
  </bookViews>
  <sheets>
    <sheet name="Instructions" sheetId="6" r:id="rId1"/>
    <sheet name="Frequency-Licensed Surveys" sheetId="8" state="hidden" r:id="rId2"/>
    <sheet name="Workbook Set-up" sheetId="2" r:id="rId3"/>
    <sheet name="Monitoring Sample, Records" sheetId="4" r:id="rId4"/>
    <sheet name="Post-Payment Review Tool" sheetId="1" r:id="rId5"/>
    <sheet name="Staff Qualifications Worksheet" sheetId="3" r:id="rId6"/>
    <sheet name="Overall-Score Summary" sheetId="5" r:id="rId7"/>
  </sheets>
  <externalReferences>
    <externalReference r:id="rId8"/>
  </externalReferences>
  <definedNames>
    <definedName name="_xlnm.Print_Area" localSheetId="4">'Post-Payment Review Tool'!$A$1:$AK$213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8" i="1" l="1"/>
  <c r="AH19" i="1"/>
  <c r="AH20" i="1"/>
  <c r="AH21" i="1"/>
  <c r="AH22" i="1"/>
  <c r="AH23" i="1"/>
  <c r="AH24" i="1"/>
  <c r="AH25" i="1"/>
  <c r="AH26" i="1"/>
  <c r="AH27" i="1"/>
  <c r="AH29" i="1"/>
  <c r="AH30" i="1"/>
  <c r="AH31" i="1"/>
  <c r="AH32" i="1"/>
  <c r="AH33" i="1"/>
  <c r="AH35" i="1"/>
  <c r="AH37" i="1"/>
  <c r="AH38" i="1"/>
  <c r="AH39" i="1"/>
  <c r="AH40" i="1"/>
  <c r="AH41" i="1"/>
  <c r="AH42" i="1"/>
  <c r="AH43" i="1"/>
  <c r="AH44" i="1"/>
  <c r="AH46" i="1"/>
  <c r="AH47" i="1"/>
  <c r="AH48" i="1"/>
  <c r="AH50" i="1"/>
  <c r="AH51" i="1"/>
  <c r="AH52" i="1"/>
  <c r="AH53" i="1"/>
  <c r="AH54" i="1"/>
  <c r="AH55" i="1"/>
  <c r="AH56" i="1"/>
  <c r="AH57" i="1"/>
  <c r="AH58" i="1"/>
  <c r="AH59" i="1"/>
  <c r="AH60" i="1"/>
  <c r="AH62" i="1"/>
  <c r="AH63" i="1"/>
  <c r="AH65" i="1"/>
  <c r="AH66" i="1"/>
  <c r="AH67" i="1"/>
  <c r="AH69" i="1"/>
  <c r="AH70" i="1"/>
  <c r="AH71" i="1"/>
  <c r="AH72" i="1"/>
  <c r="AH74" i="1"/>
  <c r="AH75" i="1"/>
  <c r="AH76" i="1"/>
  <c r="AH77" i="1"/>
  <c r="AH79" i="1"/>
  <c r="AH80" i="1"/>
  <c r="AH81" i="1"/>
  <c r="AH82" i="1"/>
  <c r="AH83" i="1"/>
  <c r="AH85" i="1"/>
  <c r="AH86" i="1"/>
  <c r="AH88" i="1"/>
  <c r="AH89" i="1"/>
  <c r="AH90" i="1"/>
  <c r="AH92" i="1"/>
  <c r="AH93" i="1"/>
  <c r="AH94" i="1"/>
  <c r="AH96" i="1"/>
  <c r="AH97" i="1"/>
  <c r="AH98" i="1"/>
  <c r="AH99" i="1"/>
  <c r="AH100" i="1"/>
  <c r="AH101" i="1"/>
  <c r="AH102" i="1"/>
  <c r="AH103" i="1"/>
  <c r="AH104" i="1"/>
  <c r="AH106" i="1"/>
  <c r="AH107" i="1"/>
  <c r="AH108" i="1"/>
  <c r="AH109" i="1"/>
  <c r="AH110" i="1"/>
  <c r="AH111" i="1"/>
  <c r="AH112" i="1"/>
  <c r="AH113" i="1"/>
  <c r="AH114" i="1"/>
  <c r="AH115" i="1"/>
  <c r="AH116" i="1"/>
  <c r="AH117" i="1"/>
  <c r="AH120" i="1"/>
  <c r="AH122" i="1"/>
  <c r="AH123" i="1"/>
  <c r="AH124" i="1"/>
  <c r="AH125" i="1"/>
  <c r="AH127" i="1"/>
  <c r="AH128" i="1"/>
  <c r="AH129" i="1"/>
  <c r="AH130" i="1"/>
  <c r="AH131" i="1"/>
  <c r="AH132" i="1"/>
  <c r="AH133" i="1"/>
  <c r="AH134" i="1"/>
  <c r="AH135" i="1"/>
  <c r="AH136" i="1"/>
  <c r="AH137" i="1"/>
  <c r="AH138" i="1"/>
  <c r="AH139" i="1"/>
  <c r="AH140" i="1"/>
  <c r="AH142" i="1"/>
  <c r="AH143" i="1"/>
  <c r="AH144" i="1"/>
  <c r="AH145" i="1"/>
  <c r="AH146" i="1"/>
  <c r="AH147" i="1"/>
  <c r="AH148" i="1"/>
  <c r="AH149" i="1"/>
  <c r="AH150" i="1"/>
  <c r="AH151" i="1"/>
  <c r="AH152" i="1"/>
  <c r="AH154" i="1"/>
  <c r="AH155" i="1"/>
  <c r="AH156" i="1"/>
  <c r="AH157" i="1"/>
  <c r="AH158" i="1"/>
  <c r="AH159" i="1"/>
  <c r="AH160" i="1"/>
  <c r="AH161" i="1"/>
  <c r="AH163" i="1"/>
  <c r="AH164" i="1"/>
  <c r="AH165" i="1"/>
  <c r="AH166" i="1"/>
  <c r="AH167" i="1"/>
  <c r="AH168" i="1"/>
  <c r="AH169" i="1"/>
  <c r="AH170" i="1"/>
  <c r="AH171" i="1"/>
  <c r="AH173" i="1"/>
  <c r="AH174" i="1"/>
  <c r="AH175" i="1"/>
  <c r="AH177" i="1"/>
  <c r="AH178" i="1"/>
  <c r="AH179" i="1"/>
  <c r="AH180" i="1"/>
  <c r="AH181" i="1"/>
  <c r="AH182" i="1"/>
  <c r="AH183" i="1"/>
  <c r="AH11" i="1"/>
  <c r="AH12" i="1"/>
  <c r="AH13" i="1"/>
  <c r="AH14" i="1"/>
  <c r="AH15" i="1"/>
  <c r="AH16" i="1"/>
  <c r="AI138" i="3" l="1"/>
  <c r="AH138" i="3" s="1"/>
  <c r="AK138" i="3"/>
  <c r="D184" i="5"/>
  <c r="E184" i="5"/>
  <c r="C184" i="5" s="1"/>
  <c r="F184" i="5"/>
  <c r="G184" i="5"/>
  <c r="AJ138" i="3" l="1"/>
  <c r="B8" i="5"/>
  <c r="B7" i="5"/>
  <c r="B6" i="5"/>
  <c r="B5" i="5"/>
  <c r="B4" i="5"/>
  <c r="D185" i="1" l="1"/>
  <c r="E185" i="1"/>
  <c r="F185" i="1"/>
  <c r="G185" i="1"/>
  <c r="H185" i="1"/>
  <c r="I185" i="1"/>
  <c r="J185" i="1"/>
  <c r="K185" i="1"/>
  <c r="L185" i="1"/>
  <c r="M185" i="1"/>
  <c r="N185" i="1"/>
  <c r="O185" i="1"/>
  <c r="P185" i="1"/>
  <c r="Q185" i="1"/>
  <c r="R185" i="1"/>
  <c r="S185" i="1"/>
  <c r="T185" i="1"/>
  <c r="U185" i="1"/>
  <c r="V185" i="1"/>
  <c r="W185" i="1"/>
  <c r="X185" i="1"/>
  <c r="Y185" i="1"/>
  <c r="Z185" i="1"/>
  <c r="AA185" i="1"/>
  <c r="AB185" i="1"/>
  <c r="AC185" i="1"/>
  <c r="AD185" i="1"/>
  <c r="AE185" i="1"/>
  <c r="AF185" i="1"/>
  <c r="D187" i="1"/>
  <c r="E187" i="1"/>
  <c r="F187" i="1"/>
  <c r="G187" i="1"/>
  <c r="H187" i="1"/>
  <c r="I187" i="1"/>
  <c r="J187" i="1"/>
  <c r="K187" i="1"/>
  <c r="L187" i="1"/>
  <c r="M187" i="1"/>
  <c r="N187" i="1"/>
  <c r="O187" i="1"/>
  <c r="P187" i="1"/>
  <c r="Q187" i="1"/>
  <c r="R187" i="1"/>
  <c r="S187" i="1"/>
  <c r="T187" i="1"/>
  <c r="U187" i="1"/>
  <c r="V187" i="1"/>
  <c r="W187" i="1"/>
  <c r="X187" i="1"/>
  <c r="Y187" i="1"/>
  <c r="Z187" i="1"/>
  <c r="AA187" i="1"/>
  <c r="AB187" i="1"/>
  <c r="AC187" i="1"/>
  <c r="AD187" i="1"/>
  <c r="AE187" i="1"/>
  <c r="AF187" i="1"/>
  <c r="D189" i="1"/>
  <c r="E189" i="1"/>
  <c r="F189" i="1"/>
  <c r="G189" i="1"/>
  <c r="H189" i="1"/>
  <c r="I189" i="1"/>
  <c r="J189" i="1"/>
  <c r="K189" i="1"/>
  <c r="L189" i="1"/>
  <c r="M189" i="1"/>
  <c r="N189" i="1"/>
  <c r="O189" i="1"/>
  <c r="P189" i="1"/>
  <c r="Q189" i="1"/>
  <c r="R189" i="1"/>
  <c r="S189" i="1"/>
  <c r="T189" i="1"/>
  <c r="U189" i="1"/>
  <c r="V189" i="1"/>
  <c r="W189" i="1"/>
  <c r="X189" i="1"/>
  <c r="Y189" i="1"/>
  <c r="Z189" i="1"/>
  <c r="AA189" i="1"/>
  <c r="AB189" i="1"/>
  <c r="AC189" i="1"/>
  <c r="AD189" i="1"/>
  <c r="AE189" i="1"/>
  <c r="AF189" i="1"/>
  <c r="C189" i="1"/>
  <c r="C187" i="1"/>
  <c r="AG173" i="1"/>
  <c r="AI173" i="1"/>
  <c r="AK173" i="1"/>
  <c r="AG174" i="1"/>
  <c r="AI174" i="1"/>
  <c r="AK174" i="1"/>
  <c r="AG175" i="1"/>
  <c r="AI175" i="1"/>
  <c r="AK175" i="1"/>
  <c r="AK171" i="1"/>
  <c r="AI171" i="1"/>
  <c r="AG171" i="1"/>
  <c r="AK170" i="1"/>
  <c r="AI170" i="1"/>
  <c r="AG170" i="1"/>
  <c r="AK152" i="1"/>
  <c r="AI152" i="1"/>
  <c r="AG152" i="1"/>
  <c r="AK140" i="1"/>
  <c r="AI140" i="1"/>
  <c r="AG140" i="1"/>
  <c r="AK83" i="1"/>
  <c r="D149" i="5" s="1"/>
  <c r="AI83" i="1"/>
  <c r="F149" i="5" s="1"/>
  <c r="AG83" i="1"/>
  <c r="E149" i="5" s="1"/>
  <c r="C149" i="5" s="1"/>
  <c r="AK60" i="1"/>
  <c r="AI60" i="1"/>
  <c r="AG60" i="1"/>
  <c r="AK48" i="1"/>
  <c r="AI48" i="1"/>
  <c r="AG48" i="1"/>
  <c r="AJ174" i="1" l="1"/>
  <c r="F266" i="5"/>
  <c r="E266" i="5"/>
  <c r="C266" i="5" s="1"/>
  <c r="D265" i="5"/>
  <c r="E265" i="5"/>
  <c r="F265" i="5"/>
  <c r="F268" i="5" s="1"/>
  <c r="F40" i="5" s="1"/>
  <c r="D267" i="5"/>
  <c r="F267" i="5"/>
  <c r="E267" i="5"/>
  <c r="C267" i="5" s="1"/>
  <c r="D266" i="5"/>
  <c r="F261" i="5"/>
  <c r="E260" i="5"/>
  <c r="D260" i="5"/>
  <c r="D261" i="5"/>
  <c r="F260" i="5"/>
  <c r="E261" i="5"/>
  <c r="F238" i="5"/>
  <c r="AJ152" i="1"/>
  <c r="E238" i="5"/>
  <c r="D238" i="5"/>
  <c r="D224" i="5"/>
  <c r="E224" i="5"/>
  <c r="F224" i="5"/>
  <c r="AJ60" i="1"/>
  <c r="E116" i="5"/>
  <c r="D116" i="5"/>
  <c r="E188" i="1"/>
  <c r="F116" i="5"/>
  <c r="D102" i="5"/>
  <c r="E102" i="5"/>
  <c r="F102" i="5"/>
  <c r="H186" i="1"/>
  <c r="H188" i="1"/>
  <c r="AB188" i="1"/>
  <c r="P188" i="1"/>
  <c r="M186" i="1"/>
  <c r="AC188" i="1"/>
  <c r="Q188" i="1"/>
  <c r="W188" i="1"/>
  <c r="K188" i="1"/>
  <c r="Y186" i="1"/>
  <c r="AF188" i="1"/>
  <c r="T186" i="1"/>
  <c r="AA188" i="1"/>
  <c r="O188" i="1"/>
  <c r="Z188" i="1"/>
  <c r="F188" i="1"/>
  <c r="X188" i="1"/>
  <c r="L188" i="1"/>
  <c r="AB186" i="1"/>
  <c r="P186" i="1"/>
  <c r="V188" i="1"/>
  <c r="J188" i="1"/>
  <c r="U188" i="1"/>
  <c r="I188" i="1"/>
  <c r="AE188" i="1"/>
  <c r="S188" i="1"/>
  <c r="G188" i="1"/>
  <c r="K186" i="1"/>
  <c r="Q186" i="1"/>
  <c r="E186" i="1"/>
  <c r="AD188" i="1"/>
  <c r="W186" i="1"/>
  <c r="N188" i="1"/>
  <c r="D186" i="1"/>
  <c r="AF186" i="1"/>
  <c r="AC186" i="1"/>
  <c r="Y188" i="1"/>
  <c r="X186" i="1"/>
  <c r="V186" i="1"/>
  <c r="U186" i="1"/>
  <c r="T188" i="1"/>
  <c r="R188" i="1"/>
  <c r="M188" i="1"/>
  <c r="L186" i="1"/>
  <c r="J186" i="1"/>
  <c r="I186" i="1"/>
  <c r="AE186" i="1"/>
  <c r="S186" i="1"/>
  <c r="G186" i="1"/>
  <c r="AD186" i="1"/>
  <c r="R186" i="1"/>
  <c r="F186" i="1"/>
  <c r="AA186" i="1"/>
  <c r="O186" i="1"/>
  <c r="D188" i="1"/>
  <c r="Z186" i="1"/>
  <c r="N186" i="1"/>
  <c r="AJ140" i="1"/>
  <c r="AJ173" i="1"/>
  <c r="AJ175" i="1"/>
  <c r="AJ48" i="1"/>
  <c r="AJ83" i="1"/>
  <c r="AJ171" i="1"/>
  <c r="AJ170" i="1"/>
  <c r="G149" i="5"/>
  <c r="AK43" i="3"/>
  <c r="AI43" i="3"/>
  <c r="AG43" i="3"/>
  <c r="C238" i="5" l="1"/>
  <c r="C261" i="5"/>
  <c r="G267" i="5"/>
  <c r="D268" i="5"/>
  <c r="D40" i="5" s="1"/>
  <c r="G266" i="5"/>
  <c r="E268" i="5"/>
  <c r="C265" i="5"/>
  <c r="C268" i="5" s="1"/>
  <c r="C40" i="5" s="1"/>
  <c r="G265" i="5"/>
  <c r="G261" i="5"/>
  <c r="G260" i="5"/>
  <c r="C260" i="5"/>
  <c r="G238" i="5"/>
  <c r="G224" i="5"/>
  <c r="C224" i="5"/>
  <c r="G116" i="5"/>
  <c r="C116" i="5"/>
  <c r="G102" i="5"/>
  <c r="C102" i="5"/>
  <c r="AJ43" i="3"/>
  <c r="AH43" i="3"/>
  <c r="AK188" i="3"/>
  <c r="AI188" i="3"/>
  <c r="AG188" i="3"/>
  <c r="AK185" i="3"/>
  <c r="AI185" i="3"/>
  <c r="AG185" i="3"/>
  <c r="AK182" i="3"/>
  <c r="AI182" i="3"/>
  <c r="AG182" i="3"/>
  <c r="AK180" i="3"/>
  <c r="AI180" i="3"/>
  <c r="AG180" i="3"/>
  <c r="AK178" i="3"/>
  <c r="AI178" i="3"/>
  <c r="AG178" i="3"/>
  <c r="AK176" i="3"/>
  <c r="AI176" i="3"/>
  <c r="AG176" i="3"/>
  <c r="AK174" i="3"/>
  <c r="AI174" i="3"/>
  <c r="AG174" i="3"/>
  <c r="AK172" i="3"/>
  <c r="AI172" i="3"/>
  <c r="AG172" i="3"/>
  <c r="AK170" i="3"/>
  <c r="AI170" i="3"/>
  <c r="AG170" i="3"/>
  <c r="AK168" i="3"/>
  <c r="AI168" i="3"/>
  <c r="AG168" i="3"/>
  <c r="AK165" i="3"/>
  <c r="AI165" i="3"/>
  <c r="AG165" i="3"/>
  <c r="AK163" i="3"/>
  <c r="AI163" i="3"/>
  <c r="AG163" i="3"/>
  <c r="AK161" i="3"/>
  <c r="AI161" i="3"/>
  <c r="AG161" i="3"/>
  <c r="AK159" i="3"/>
  <c r="AI159" i="3"/>
  <c r="AG159" i="3"/>
  <c r="AK157" i="3"/>
  <c r="AI157" i="3"/>
  <c r="AG157" i="3"/>
  <c r="AK155" i="3"/>
  <c r="AI155" i="3"/>
  <c r="AG155" i="3"/>
  <c r="AK153" i="3"/>
  <c r="AI153" i="3"/>
  <c r="AG153" i="3"/>
  <c r="AK151" i="3"/>
  <c r="AI151" i="3"/>
  <c r="AG151" i="3"/>
  <c r="AK149" i="3"/>
  <c r="AI149" i="3"/>
  <c r="AG149" i="3"/>
  <c r="E40" i="5" l="1"/>
  <c r="G268" i="5"/>
  <c r="G40" i="5" s="1"/>
  <c r="AJ157" i="3"/>
  <c r="AH174" i="3"/>
  <c r="AJ149" i="3"/>
  <c r="AJ165" i="3"/>
  <c r="AJ182" i="3"/>
  <c r="AJ159" i="3"/>
  <c r="AH168" i="3"/>
  <c r="AH176" i="3"/>
  <c r="AJ185" i="3"/>
  <c r="AH155" i="3"/>
  <c r="AJ163" i="3"/>
  <c r="AH180" i="3"/>
  <c r="AH149" i="3"/>
  <c r="AJ176" i="3"/>
  <c r="AJ174" i="3"/>
  <c r="AJ170" i="3"/>
  <c r="AJ153" i="3"/>
  <c r="AJ168" i="3"/>
  <c r="AJ178" i="3"/>
  <c r="AJ151" i="3"/>
  <c r="AJ155" i="3"/>
  <c r="AJ161" i="3"/>
  <c r="AJ172" i="3"/>
  <c r="AJ180" i="3"/>
  <c r="AJ188" i="3"/>
  <c r="AH188" i="3"/>
  <c r="AH185" i="3"/>
  <c r="AH182" i="3"/>
  <c r="AH178" i="3"/>
  <c r="AH172" i="3"/>
  <c r="AH170" i="3"/>
  <c r="AH165" i="3"/>
  <c r="AH163" i="3"/>
  <c r="AH161" i="3"/>
  <c r="AH159" i="3"/>
  <c r="AH157" i="3"/>
  <c r="AH153" i="3"/>
  <c r="AH151" i="3"/>
  <c r="AG164" i="1"/>
  <c r="AI164" i="1"/>
  <c r="AK164" i="1"/>
  <c r="AG165" i="1"/>
  <c r="AI165" i="1"/>
  <c r="AK165" i="1"/>
  <c r="AG166" i="1"/>
  <c r="AI166" i="1"/>
  <c r="AK166" i="1"/>
  <c r="AG167" i="1"/>
  <c r="AI167" i="1"/>
  <c r="AK167" i="1"/>
  <c r="AG168" i="1"/>
  <c r="AI168" i="1"/>
  <c r="AK168" i="1"/>
  <c r="AG169" i="1"/>
  <c r="AI169" i="1"/>
  <c r="AK169" i="1"/>
  <c r="AK163" i="1"/>
  <c r="AI163" i="1"/>
  <c r="AG163" i="1"/>
  <c r="E257" i="5" l="1"/>
  <c r="D256" i="5"/>
  <c r="E256" i="5"/>
  <c r="C256" i="5" s="1"/>
  <c r="D253" i="5"/>
  <c r="D259" i="5"/>
  <c r="D255" i="5"/>
  <c r="F253" i="5"/>
  <c r="F259" i="5"/>
  <c r="F255" i="5"/>
  <c r="E253" i="5"/>
  <c r="E259" i="5"/>
  <c r="C259" i="5" s="1"/>
  <c r="E255" i="5"/>
  <c r="D254" i="5"/>
  <c r="F256" i="5"/>
  <c r="F254" i="5"/>
  <c r="F258" i="5"/>
  <c r="C258" i="5" s="1"/>
  <c r="E254" i="5"/>
  <c r="D257" i="5"/>
  <c r="D258" i="5"/>
  <c r="E258" i="5"/>
  <c r="F257" i="5"/>
  <c r="AJ168" i="1"/>
  <c r="AJ163" i="1"/>
  <c r="AJ166" i="1"/>
  <c r="AJ169" i="1"/>
  <c r="AJ164" i="1"/>
  <c r="AJ165" i="1"/>
  <c r="AJ167" i="1"/>
  <c r="C3" i="3"/>
  <c r="C4" i="1"/>
  <c r="M4" i="1"/>
  <c r="W4" i="1"/>
  <c r="AK41" i="3"/>
  <c r="AI41" i="3"/>
  <c r="AG41" i="3"/>
  <c r="C6" i="1"/>
  <c r="C255" i="5" l="1"/>
  <c r="G258" i="5"/>
  <c r="E262" i="5"/>
  <c r="C253" i="5"/>
  <c r="D262" i="5"/>
  <c r="D39" i="5" s="1"/>
  <c r="G257" i="5"/>
  <c r="C254" i="5"/>
  <c r="G253" i="5"/>
  <c r="G254" i="5"/>
  <c r="G255" i="5"/>
  <c r="G259" i="5"/>
  <c r="G256" i="5"/>
  <c r="F262" i="5"/>
  <c r="F39" i="5" s="1"/>
  <c r="C257" i="5"/>
  <c r="AJ41" i="3"/>
  <c r="AH41" i="3"/>
  <c r="W6" i="1"/>
  <c r="M6" i="1"/>
  <c r="C262" i="5" l="1"/>
  <c r="C39" i="5" s="1"/>
  <c r="E39" i="5"/>
  <c r="G39" i="5" s="1"/>
  <c r="G262" i="5"/>
  <c r="C5" i="3"/>
  <c r="C4" i="3"/>
  <c r="C5" i="1"/>
  <c r="C2" i="3"/>
  <c r="C3" i="1"/>
  <c r="W5" i="1"/>
  <c r="M5" i="1"/>
  <c r="W3" i="1"/>
  <c r="M3" i="1"/>
  <c r="AG107" i="1" l="1"/>
  <c r="AI107" i="1"/>
  <c r="AK107" i="1"/>
  <c r="AG109" i="1"/>
  <c r="AI109" i="1"/>
  <c r="AK109" i="1"/>
  <c r="AG110" i="1"/>
  <c r="AI110" i="1"/>
  <c r="AK110" i="1"/>
  <c r="AG111" i="1"/>
  <c r="AI111" i="1"/>
  <c r="AK111" i="1"/>
  <c r="AG112" i="1"/>
  <c r="AI112" i="1"/>
  <c r="AK112" i="1"/>
  <c r="AG113" i="1"/>
  <c r="AI113" i="1"/>
  <c r="AK113" i="1"/>
  <c r="AG114" i="1"/>
  <c r="AI114" i="1"/>
  <c r="AK114" i="1"/>
  <c r="AG115" i="1"/>
  <c r="AI115" i="1"/>
  <c r="AK115" i="1"/>
  <c r="AG116" i="1"/>
  <c r="AI116" i="1"/>
  <c r="AK116" i="1"/>
  <c r="AG117" i="1"/>
  <c r="AI117" i="1"/>
  <c r="AK117" i="1"/>
  <c r="AG102" i="1"/>
  <c r="AI102" i="1"/>
  <c r="AK102" i="1"/>
  <c r="AG103" i="1"/>
  <c r="AI103" i="1"/>
  <c r="AK103" i="1"/>
  <c r="AG104" i="1"/>
  <c r="AI104" i="1"/>
  <c r="AK104" i="1"/>
  <c r="F192" i="5" l="1"/>
  <c r="D191" i="5"/>
  <c r="D187" i="5"/>
  <c r="F191" i="5"/>
  <c r="F187" i="5"/>
  <c r="E187" i="5"/>
  <c r="D190" i="5"/>
  <c r="D186" i="5"/>
  <c r="F190" i="5"/>
  <c r="F186" i="5"/>
  <c r="E191" i="5"/>
  <c r="C191" i="5" s="1"/>
  <c r="E190" i="5"/>
  <c r="C190" i="5" s="1"/>
  <c r="E186" i="5"/>
  <c r="D193" i="5"/>
  <c r="D189" i="5"/>
  <c r="D185" i="5"/>
  <c r="F189" i="5"/>
  <c r="F185" i="5"/>
  <c r="F193" i="5"/>
  <c r="E193" i="5"/>
  <c r="C193" i="5" s="1"/>
  <c r="E189" i="5"/>
  <c r="E185" i="5"/>
  <c r="D192" i="5"/>
  <c r="D188" i="5"/>
  <c r="D183" i="5"/>
  <c r="F188" i="5"/>
  <c r="F183" i="5"/>
  <c r="E192" i="5"/>
  <c r="C192" i="5" s="1"/>
  <c r="E188" i="5"/>
  <c r="C188" i="5" s="1"/>
  <c r="E183" i="5"/>
  <c r="D177" i="5"/>
  <c r="F177" i="5"/>
  <c r="E176" i="5"/>
  <c r="E177" i="5"/>
  <c r="F176" i="5"/>
  <c r="D176" i="5"/>
  <c r="D178" i="5"/>
  <c r="F178" i="5"/>
  <c r="E178" i="5"/>
  <c r="C178" i="5" s="1"/>
  <c r="AJ116" i="1"/>
  <c r="AJ112" i="1"/>
  <c r="AJ107" i="1"/>
  <c r="AJ103" i="1"/>
  <c r="AJ110" i="1"/>
  <c r="AJ104" i="1"/>
  <c r="AJ114" i="1"/>
  <c r="AJ113" i="1"/>
  <c r="AJ117" i="1"/>
  <c r="AJ109" i="1"/>
  <c r="AJ115" i="1"/>
  <c r="AJ111" i="1"/>
  <c r="AJ102" i="1"/>
  <c r="C177" i="5" l="1"/>
  <c r="C185" i="5"/>
  <c r="C187" i="5"/>
  <c r="G190" i="5"/>
  <c r="G187" i="5"/>
  <c r="G188" i="5"/>
  <c r="C189" i="5"/>
  <c r="G191" i="5"/>
  <c r="G185" i="5"/>
  <c r="C186" i="5"/>
  <c r="C183" i="5"/>
  <c r="G183" i="5"/>
  <c r="G192" i="5"/>
  <c r="G186" i="5"/>
  <c r="G193" i="5"/>
  <c r="G189" i="5"/>
  <c r="G177" i="5"/>
  <c r="C176" i="5"/>
  <c r="G178" i="5"/>
  <c r="G176" i="5"/>
  <c r="AG66" i="1"/>
  <c r="AI66" i="1"/>
  <c r="AK66" i="1"/>
  <c r="AG67" i="1"/>
  <c r="AI67" i="1"/>
  <c r="AK67" i="1"/>
  <c r="AK65" i="1"/>
  <c r="AI65" i="1"/>
  <c r="AG65" i="1"/>
  <c r="F125" i="5" l="1"/>
  <c r="D125" i="5"/>
  <c r="D127" i="5"/>
  <c r="F127" i="5"/>
  <c r="E127" i="5"/>
  <c r="C127" i="5" s="1"/>
  <c r="D126" i="5"/>
  <c r="F126" i="5"/>
  <c r="E125" i="5"/>
  <c r="E126" i="5"/>
  <c r="C126" i="5" s="1"/>
  <c r="AJ65" i="1"/>
  <c r="AJ66" i="1"/>
  <c r="AJ67" i="1"/>
  <c r="AG161" i="1"/>
  <c r="AI161" i="1"/>
  <c r="AK161" i="1"/>
  <c r="AG183" i="1"/>
  <c r="AI183" i="1"/>
  <c r="AJ183" i="1" s="1"/>
  <c r="AK183" i="1"/>
  <c r="D249" i="5" l="1"/>
  <c r="F249" i="5"/>
  <c r="E249" i="5"/>
  <c r="C249" i="5" s="1"/>
  <c r="D128" i="5"/>
  <c r="D24" i="5" s="1"/>
  <c r="G127" i="5"/>
  <c r="G126" i="5"/>
  <c r="F128" i="5"/>
  <c r="F24" i="5" s="1"/>
  <c r="G125" i="5"/>
  <c r="C125" i="5"/>
  <c r="C128" i="5" s="1"/>
  <c r="C24" i="5" s="1"/>
  <c r="E128" i="5"/>
  <c r="AJ161" i="1"/>
  <c r="G249" i="5" l="1"/>
  <c r="G128" i="5"/>
  <c r="E24" i="5"/>
  <c r="G24" i="5" s="1"/>
  <c r="AK160" i="1"/>
  <c r="AI160" i="1"/>
  <c r="AG160" i="1"/>
  <c r="AK159" i="1"/>
  <c r="AI159" i="1"/>
  <c r="AG159" i="1"/>
  <c r="AK158" i="1"/>
  <c r="AI158" i="1"/>
  <c r="AG158" i="1"/>
  <c r="AK157" i="1"/>
  <c r="AI157" i="1"/>
  <c r="AG157" i="1"/>
  <c r="AK156" i="1"/>
  <c r="AI156" i="1"/>
  <c r="AG156" i="1"/>
  <c r="AK155" i="1"/>
  <c r="AI155" i="1"/>
  <c r="AG155" i="1"/>
  <c r="AK154" i="1"/>
  <c r="AI154" i="1"/>
  <c r="AG154" i="1"/>
  <c r="AG143" i="1"/>
  <c r="AI143" i="1"/>
  <c r="AK143" i="1"/>
  <c r="AG144" i="1"/>
  <c r="AI144" i="1"/>
  <c r="AK144" i="1"/>
  <c r="AG145" i="1"/>
  <c r="AI145" i="1"/>
  <c r="AK145" i="1"/>
  <c r="AG146" i="1"/>
  <c r="AI146" i="1"/>
  <c r="AK146" i="1"/>
  <c r="AG147" i="1"/>
  <c r="AI147" i="1"/>
  <c r="AK147" i="1"/>
  <c r="AG148" i="1"/>
  <c r="AI148" i="1"/>
  <c r="AK148" i="1"/>
  <c r="AG149" i="1"/>
  <c r="AI149" i="1"/>
  <c r="AK149" i="1"/>
  <c r="AG150" i="1"/>
  <c r="AI150" i="1"/>
  <c r="AK150" i="1"/>
  <c r="AG151" i="1"/>
  <c r="AI151" i="1"/>
  <c r="AK151" i="1"/>
  <c r="AK142" i="1"/>
  <c r="AI142" i="1"/>
  <c r="AG142" i="1"/>
  <c r="AG137" i="1"/>
  <c r="AI137" i="1"/>
  <c r="AK137" i="1"/>
  <c r="AG138" i="1"/>
  <c r="AI138" i="1"/>
  <c r="AK138" i="1"/>
  <c r="AG139" i="1"/>
  <c r="AI139" i="1"/>
  <c r="AK139" i="1"/>
  <c r="AG129" i="1"/>
  <c r="AI129" i="1"/>
  <c r="AK129" i="1"/>
  <c r="AG130" i="1"/>
  <c r="AI130" i="1"/>
  <c r="AK130" i="1"/>
  <c r="AG125" i="1"/>
  <c r="AI125" i="1"/>
  <c r="AK125" i="1"/>
  <c r="AG71" i="1"/>
  <c r="AI71" i="1"/>
  <c r="AK71" i="1"/>
  <c r="AG72" i="1"/>
  <c r="AI72" i="1"/>
  <c r="AK72" i="1"/>
  <c r="F243" i="5" l="1"/>
  <c r="F247" i="5"/>
  <c r="D243" i="5"/>
  <c r="D247" i="5"/>
  <c r="D244" i="5"/>
  <c r="F245" i="5"/>
  <c r="E248" i="5"/>
  <c r="D245" i="5"/>
  <c r="F248" i="5"/>
  <c r="E242" i="5"/>
  <c r="E246" i="5"/>
  <c r="C246" i="5" s="1"/>
  <c r="D248" i="5"/>
  <c r="F246" i="5"/>
  <c r="E244" i="5"/>
  <c r="F242" i="5"/>
  <c r="D242" i="5"/>
  <c r="D246" i="5"/>
  <c r="F244" i="5"/>
  <c r="E245" i="5"/>
  <c r="E243" i="5"/>
  <c r="C243" i="5" s="1"/>
  <c r="E247" i="5"/>
  <c r="C247" i="5" s="1"/>
  <c r="F236" i="5"/>
  <c r="F232" i="5"/>
  <c r="E237" i="5"/>
  <c r="E236" i="5"/>
  <c r="E232" i="5"/>
  <c r="F237" i="5"/>
  <c r="D235" i="5"/>
  <c r="D231" i="5"/>
  <c r="F235" i="5"/>
  <c r="F231" i="5"/>
  <c r="E235" i="5"/>
  <c r="E231" i="5"/>
  <c r="D234" i="5"/>
  <c r="D230" i="5"/>
  <c r="F234" i="5"/>
  <c r="F230" i="5"/>
  <c r="F228" i="5"/>
  <c r="D228" i="5"/>
  <c r="E234" i="5"/>
  <c r="E230" i="5"/>
  <c r="C230" i="5" s="1"/>
  <c r="D237" i="5"/>
  <c r="D233" i="5"/>
  <c r="D229" i="5"/>
  <c r="F233" i="5"/>
  <c r="F229" i="5"/>
  <c r="E233" i="5"/>
  <c r="E229" i="5"/>
  <c r="E228" i="5"/>
  <c r="D236" i="5"/>
  <c r="D232" i="5"/>
  <c r="E222" i="5"/>
  <c r="F222" i="5"/>
  <c r="E221" i="5"/>
  <c r="F221" i="5"/>
  <c r="D221" i="5"/>
  <c r="D223" i="5"/>
  <c r="F223" i="5"/>
  <c r="E223" i="5"/>
  <c r="D222" i="5"/>
  <c r="F212" i="5"/>
  <c r="E212" i="5"/>
  <c r="C212" i="5" s="1"/>
  <c r="D211" i="5"/>
  <c r="D212" i="5"/>
  <c r="F211" i="5"/>
  <c r="E211" i="5"/>
  <c r="C211" i="5" s="1"/>
  <c r="E205" i="5"/>
  <c r="C205" i="5" s="1"/>
  <c r="F205" i="5"/>
  <c r="D205" i="5"/>
  <c r="F134" i="5"/>
  <c r="D134" i="5"/>
  <c r="D133" i="5"/>
  <c r="E134" i="5"/>
  <c r="F133" i="5"/>
  <c r="E133" i="5"/>
  <c r="AJ157" i="1"/>
  <c r="AJ156" i="1"/>
  <c r="AJ154" i="1"/>
  <c r="AJ155" i="1"/>
  <c r="AJ159" i="1"/>
  <c r="AJ160" i="1"/>
  <c r="AJ158" i="1"/>
  <c r="AJ151" i="1"/>
  <c r="AJ143" i="1"/>
  <c r="AJ144" i="1"/>
  <c r="AJ142" i="1"/>
  <c r="AJ149" i="1"/>
  <c r="AJ147" i="1"/>
  <c r="AJ148" i="1"/>
  <c r="AJ145" i="1"/>
  <c r="AJ150" i="1"/>
  <c r="AJ146" i="1"/>
  <c r="AJ139" i="1"/>
  <c r="AJ137" i="1"/>
  <c r="AJ138" i="1"/>
  <c r="AJ130" i="1"/>
  <c r="AJ125" i="1"/>
  <c r="AJ71" i="1"/>
  <c r="AJ129" i="1"/>
  <c r="AJ72" i="1"/>
  <c r="C133" i="5" l="1"/>
  <c r="C231" i="5"/>
  <c r="C222" i="5"/>
  <c r="D250" i="5"/>
  <c r="D38" i="5" s="1"/>
  <c r="C234" i="5"/>
  <c r="C134" i="5"/>
  <c r="G245" i="5"/>
  <c r="G244" i="5"/>
  <c r="G243" i="5"/>
  <c r="F250" i="5"/>
  <c r="F38" i="5" s="1"/>
  <c r="C242" i="5"/>
  <c r="E250" i="5"/>
  <c r="G242" i="5"/>
  <c r="C244" i="5"/>
  <c r="G247" i="5"/>
  <c r="G246" i="5"/>
  <c r="G248" i="5"/>
  <c r="C245" i="5"/>
  <c r="C248" i="5"/>
  <c r="F239" i="5"/>
  <c r="F37" i="5" s="1"/>
  <c r="G228" i="5"/>
  <c r="C235" i="5"/>
  <c r="C232" i="5"/>
  <c r="G236" i="5"/>
  <c r="G234" i="5"/>
  <c r="C228" i="5"/>
  <c r="E239" i="5"/>
  <c r="G237" i="5"/>
  <c r="G231" i="5"/>
  <c r="G230" i="5"/>
  <c r="G235" i="5"/>
  <c r="C229" i="5"/>
  <c r="D239" i="5"/>
  <c r="D37" i="5" s="1"/>
  <c r="G232" i="5"/>
  <c r="C237" i="5"/>
  <c r="G233" i="5"/>
  <c r="G229" i="5"/>
  <c r="C233" i="5"/>
  <c r="C236" i="5"/>
  <c r="G221" i="5"/>
  <c r="C221" i="5"/>
  <c r="G223" i="5"/>
  <c r="G222" i="5"/>
  <c r="C223" i="5"/>
  <c r="G212" i="5"/>
  <c r="G211" i="5"/>
  <c r="G205" i="5"/>
  <c r="G133" i="5"/>
  <c r="G134" i="5"/>
  <c r="D192" i="3"/>
  <c r="E192" i="3"/>
  <c r="F192" i="3"/>
  <c r="G192" i="3"/>
  <c r="H192" i="3"/>
  <c r="I192" i="3"/>
  <c r="J192" i="3"/>
  <c r="K192" i="3"/>
  <c r="L192" i="3"/>
  <c r="M192" i="3"/>
  <c r="N192" i="3"/>
  <c r="O192" i="3"/>
  <c r="P192" i="3"/>
  <c r="Q192" i="3"/>
  <c r="R192" i="3"/>
  <c r="S192" i="3"/>
  <c r="T192" i="3"/>
  <c r="U192" i="3"/>
  <c r="V192" i="3"/>
  <c r="W192" i="3"/>
  <c r="X192" i="3"/>
  <c r="Y192" i="3"/>
  <c r="Z192" i="3"/>
  <c r="AA192" i="3"/>
  <c r="AB192" i="3"/>
  <c r="AC192" i="3"/>
  <c r="AD192" i="3"/>
  <c r="AE192" i="3"/>
  <c r="AF192" i="3"/>
  <c r="D194" i="3"/>
  <c r="E194" i="3"/>
  <c r="F194" i="3"/>
  <c r="G194" i="3"/>
  <c r="H194" i="3"/>
  <c r="I194" i="3"/>
  <c r="J194" i="3"/>
  <c r="K194" i="3"/>
  <c r="L194" i="3"/>
  <c r="M194" i="3"/>
  <c r="N194" i="3"/>
  <c r="O194" i="3"/>
  <c r="P194" i="3"/>
  <c r="Q194" i="3"/>
  <c r="R194" i="3"/>
  <c r="S194" i="3"/>
  <c r="T194" i="3"/>
  <c r="U194" i="3"/>
  <c r="V194" i="3"/>
  <c r="W194" i="3"/>
  <c r="X194" i="3"/>
  <c r="Y194" i="3"/>
  <c r="Z194" i="3"/>
  <c r="AA194" i="3"/>
  <c r="AB194" i="3"/>
  <c r="AC194" i="3"/>
  <c r="AD194" i="3"/>
  <c r="AE194" i="3"/>
  <c r="AF194" i="3"/>
  <c r="D196" i="3"/>
  <c r="E196" i="3"/>
  <c r="F196" i="3"/>
  <c r="G196" i="3"/>
  <c r="H196" i="3"/>
  <c r="I196" i="3"/>
  <c r="J196" i="3"/>
  <c r="K196" i="3"/>
  <c r="L196" i="3"/>
  <c r="M196" i="3"/>
  <c r="N196" i="3"/>
  <c r="O196" i="3"/>
  <c r="P196" i="3"/>
  <c r="Q196" i="3"/>
  <c r="R196" i="3"/>
  <c r="S196" i="3"/>
  <c r="T196" i="3"/>
  <c r="U196" i="3"/>
  <c r="V196" i="3"/>
  <c r="W196" i="3"/>
  <c r="X196" i="3"/>
  <c r="Y196" i="3"/>
  <c r="Z196" i="3"/>
  <c r="AA196" i="3"/>
  <c r="AB196" i="3"/>
  <c r="AC196" i="3"/>
  <c r="AD196" i="3"/>
  <c r="AE196" i="3"/>
  <c r="AF196" i="3"/>
  <c r="C196" i="3"/>
  <c r="C194" i="3"/>
  <c r="C192" i="3"/>
  <c r="AG132" i="3"/>
  <c r="AI132" i="3"/>
  <c r="AK132" i="3"/>
  <c r="AG134" i="3"/>
  <c r="AI134" i="3"/>
  <c r="AK134" i="3"/>
  <c r="AG136" i="3"/>
  <c r="AI136" i="3"/>
  <c r="AK136" i="3"/>
  <c r="AG140" i="3"/>
  <c r="AI140" i="3"/>
  <c r="AK140" i="3"/>
  <c r="AG142" i="3"/>
  <c r="AI142" i="3"/>
  <c r="AK142" i="3"/>
  <c r="AG144" i="3"/>
  <c r="AI144" i="3"/>
  <c r="AK144" i="3"/>
  <c r="AG146" i="3"/>
  <c r="AI146" i="3"/>
  <c r="AK146" i="3"/>
  <c r="AK130" i="3"/>
  <c r="AI130" i="3"/>
  <c r="AG130" i="3"/>
  <c r="AK127" i="3"/>
  <c r="AI127" i="3"/>
  <c r="AG127" i="3"/>
  <c r="AG120" i="3"/>
  <c r="AI120" i="3"/>
  <c r="AK120" i="3"/>
  <c r="AG122" i="3"/>
  <c r="AI122" i="3"/>
  <c r="AK122" i="3"/>
  <c r="AG124" i="3"/>
  <c r="AI124" i="3"/>
  <c r="AK124" i="3"/>
  <c r="AG107" i="3"/>
  <c r="AI107" i="3"/>
  <c r="AK107" i="3"/>
  <c r="AG109" i="3"/>
  <c r="AI109" i="3"/>
  <c r="AK109" i="3"/>
  <c r="AG111" i="3"/>
  <c r="AI111" i="3"/>
  <c r="AK111" i="3"/>
  <c r="AG113" i="3"/>
  <c r="AI113" i="3"/>
  <c r="AK113" i="3"/>
  <c r="AG115" i="3"/>
  <c r="AI115" i="3"/>
  <c r="AK115" i="3"/>
  <c r="AK118" i="3"/>
  <c r="AI118" i="3"/>
  <c r="AG118" i="3"/>
  <c r="AG95" i="3"/>
  <c r="AI95" i="3"/>
  <c r="AK95" i="3"/>
  <c r="AK105" i="3"/>
  <c r="AI105" i="3"/>
  <c r="AG105" i="3"/>
  <c r="AK102" i="3"/>
  <c r="AI102" i="3"/>
  <c r="AG102" i="3"/>
  <c r="AK98" i="3"/>
  <c r="AI98" i="3"/>
  <c r="AG98" i="3"/>
  <c r="AK93" i="3"/>
  <c r="AI93" i="3"/>
  <c r="AG93" i="3"/>
  <c r="AG86" i="3"/>
  <c r="AI86" i="3"/>
  <c r="AK86" i="3"/>
  <c r="AG88" i="3"/>
  <c r="AI88" i="3"/>
  <c r="AK88" i="3"/>
  <c r="AG90" i="3"/>
  <c r="AI90" i="3"/>
  <c r="AK90" i="3"/>
  <c r="AK84" i="3"/>
  <c r="AI84" i="3"/>
  <c r="AG84" i="3"/>
  <c r="AK81" i="3"/>
  <c r="AI81" i="3"/>
  <c r="AG81" i="3"/>
  <c r="AG70" i="3"/>
  <c r="AI70" i="3"/>
  <c r="AK70" i="3"/>
  <c r="AG72" i="3"/>
  <c r="AI72" i="3"/>
  <c r="AK72" i="3"/>
  <c r="AG74" i="3"/>
  <c r="AI74" i="3"/>
  <c r="AK74" i="3"/>
  <c r="AG76" i="3"/>
  <c r="AI76" i="3"/>
  <c r="AK76" i="3"/>
  <c r="AG78" i="3"/>
  <c r="AI78" i="3"/>
  <c r="AK78" i="3"/>
  <c r="AK68" i="3"/>
  <c r="AI68" i="3"/>
  <c r="AG68" i="3"/>
  <c r="AG53" i="3"/>
  <c r="AI53" i="3"/>
  <c r="AK53" i="3"/>
  <c r="AG55" i="3"/>
  <c r="AI55" i="3"/>
  <c r="AK55" i="3"/>
  <c r="AG57" i="3"/>
  <c r="AI57" i="3"/>
  <c r="AK57" i="3"/>
  <c r="AG59" i="3"/>
  <c r="AI59" i="3"/>
  <c r="AK59" i="3"/>
  <c r="AG61" i="3"/>
  <c r="AI61" i="3"/>
  <c r="AK61" i="3"/>
  <c r="AG63" i="3"/>
  <c r="AI63" i="3"/>
  <c r="AK63" i="3"/>
  <c r="AG65" i="3"/>
  <c r="AI65" i="3"/>
  <c r="AK65" i="3"/>
  <c r="AK51" i="3"/>
  <c r="AI51" i="3"/>
  <c r="AG51" i="3"/>
  <c r="AK49" i="3"/>
  <c r="AI49" i="3"/>
  <c r="AG49" i="3"/>
  <c r="AK46" i="3"/>
  <c r="AI46" i="3"/>
  <c r="AG46" i="3"/>
  <c r="AG15" i="3"/>
  <c r="AI15" i="3"/>
  <c r="AK15" i="3"/>
  <c r="AG17" i="3"/>
  <c r="AI17" i="3"/>
  <c r="AK17" i="3"/>
  <c r="AG19" i="3"/>
  <c r="AI19" i="3"/>
  <c r="AK19" i="3"/>
  <c r="AG21" i="3"/>
  <c r="AI21" i="3"/>
  <c r="AK21" i="3"/>
  <c r="AG23" i="3"/>
  <c r="AI23" i="3"/>
  <c r="AK23" i="3"/>
  <c r="AG25" i="3"/>
  <c r="AI25" i="3"/>
  <c r="AK25" i="3"/>
  <c r="AG27" i="3"/>
  <c r="AI27" i="3"/>
  <c r="AK27" i="3"/>
  <c r="AG29" i="3"/>
  <c r="AI29" i="3"/>
  <c r="AK29" i="3"/>
  <c r="AG31" i="3"/>
  <c r="AI31" i="3"/>
  <c r="AK31" i="3"/>
  <c r="AG33" i="3"/>
  <c r="AI33" i="3"/>
  <c r="AK33" i="3"/>
  <c r="AG35" i="3"/>
  <c r="AI35" i="3"/>
  <c r="AK35" i="3"/>
  <c r="AG37" i="3"/>
  <c r="AI37" i="3"/>
  <c r="AK37" i="3"/>
  <c r="AG39" i="3"/>
  <c r="AI39" i="3"/>
  <c r="AK39" i="3"/>
  <c r="AK13" i="3"/>
  <c r="AI13" i="3"/>
  <c r="AG13" i="3"/>
  <c r="C250" i="5" l="1"/>
  <c r="C38" i="5" s="1"/>
  <c r="E38" i="5"/>
  <c r="G38" i="5" s="1"/>
  <c r="G250" i="5"/>
  <c r="C239" i="5"/>
  <c r="C37" i="5" s="1"/>
  <c r="E37" i="5"/>
  <c r="G37" i="5" s="1"/>
  <c r="G239" i="5"/>
  <c r="AF195" i="3"/>
  <c r="AD193" i="3"/>
  <c r="Z193" i="3"/>
  <c r="V193" i="3"/>
  <c r="R193" i="3"/>
  <c r="N193" i="3"/>
  <c r="J193" i="3"/>
  <c r="F193" i="3"/>
  <c r="AH122" i="3"/>
  <c r="AH86" i="3"/>
  <c r="AH65" i="3"/>
  <c r="AH19" i="3"/>
  <c r="AJ109" i="3"/>
  <c r="AJ107" i="3"/>
  <c r="AJ23" i="3"/>
  <c r="AH61" i="3"/>
  <c r="AJ53" i="3"/>
  <c r="AH88" i="3"/>
  <c r="H195" i="3"/>
  <c r="D195" i="3"/>
  <c r="AJ55" i="3"/>
  <c r="AH81" i="3"/>
  <c r="AH95" i="3"/>
  <c r="AH113" i="3"/>
  <c r="AJ142" i="3"/>
  <c r="AH132" i="3"/>
  <c r="L195" i="3"/>
  <c r="AJ39" i="3"/>
  <c r="AJ25" i="3"/>
  <c r="AJ78" i="3"/>
  <c r="AH29" i="3"/>
  <c r="P195" i="3"/>
  <c r="AH35" i="3"/>
  <c r="AH31" i="3"/>
  <c r="AJ74" i="3"/>
  <c r="Y195" i="3"/>
  <c r="M195" i="3"/>
  <c r="AH115" i="3"/>
  <c r="U195" i="3"/>
  <c r="I195" i="3"/>
  <c r="AH49" i="3"/>
  <c r="AJ57" i="3"/>
  <c r="AJ68" i="3"/>
  <c r="AH76" i="3"/>
  <c r="AJ144" i="3"/>
  <c r="AJ136" i="3"/>
  <c r="AF193" i="3"/>
  <c r="AB193" i="3"/>
  <c r="X193" i="3"/>
  <c r="T193" i="3"/>
  <c r="P193" i="3"/>
  <c r="L193" i="3"/>
  <c r="H193" i="3"/>
  <c r="D193" i="3"/>
  <c r="AH51" i="3"/>
  <c r="AC195" i="3"/>
  <c r="Q195" i="3"/>
  <c r="E195" i="3"/>
  <c r="AJ27" i="3"/>
  <c r="AH15" i="3"/>
  <c r="AH59" i="3"/>
  <c r="AH68" i="3"/>
  <c r="AH70" i="3"/>
  <c r="AJ84" i="3"/>
  <c r="AH90" i="3"/>
  <c r="AJ111" i="3"/>
  <c r="AH120" i="3"/>
  <c r="AJ140" i="3"/>
  <c r="AA193" i="3"/>
  <c r="S193" i="3"/>
  <c r="G193" i="3"/>
  <c r="AH37" i="3"/>
  <c r="AJ35" i="3"/>
  <c r="AH21" i="3"/>
  <c r="AJ19" i="3"/>
  <c r="AJ46" i="3"/>
  <c r="AJ65" i="3"/>
  <c r="AH78" i="3"/>
  <c r="AJ70" i="3"/>
  <c r="AH84" i="3"/>
  <c r="AJ88" i="3"/>
  <c r="AJ98" i="3"/>
  <c r="AJ102" i="3"/>
  <c r="AJ105" i="3"/>
  <c r="AJ118" i="3"/>
  <c r="AH124" i="3"/>
  <c r="AJ122" i="3"/>
  <c r="AJ127" i="3"/>
  <c r="AJ130" i="3"/>
  <c r="AH140" i="3"/>
  <c r="AJ132" i="3"/>
  <c r="AB195" i="3"/>
  <c r="AD195" i="3"/>
  <c r="Z195" i="3"/>
  <c r="V195" i="3"/>
  <c r="R195" i="3"/>
  <c r="N195" i="3"/>
  <c r="J195" i="3"/>
  <c r="F195" i="3"/>
  <c r="AE193" i="3"/>
  <c r="W193" i="3"/>
  <c r="O193" i="3"/>
  <c r="K193" i="3"/>
  <c r="AH39" i="3"/>
  <c r="AJ31" i="3"/>
  <c r="AH27" i="3"/>
  <c r="AH23" i="3"/>
  <c r="AJ15" i="3"/>
  <c r="AH46" i="3"/>
  <c r="AJ51" i="3"/>
  <c r="AJ61" i="3"/>
  <c r="AH57" i="3"/>
  <c r="AH53" i="3"/>
  <c r="AJ72" i="3"/>
  <c r="AJ81" i="3"/>
  <c r="AJ90" i="3"/>
  <c r="AJ93" i="3"/>
  <c r="AH98" i="3"/>
  <c r="AH102" i="3"/>
  <c r="AH105" i="3"/>
  <c r="AJ95" i="3"/>
  <c r="AH118" i="3"/>
  <c r="AJ115" i="3"/>
  <c r="AH111" i="3"/>
  <c r="AH107" i="3"/>
  <c r="AJ120" i="3"/>
  <c r="AH127" i="3"/>
  <c r="AH130" i="3"/>
  <c r="AJ134" i="3"/>
  <c r="X195" i="3"/>
  <c r="AJ33" i="3"/>
  <c r="AJ17" i="3"/>
  <c r="AJ63" i="3"/>
  <c r="AH74" i="3"/>
  <c r="AJ86" i="3"/>
  <c r="AH136" i="3"/>
  <c r="T195" i="3"/>
  <c r="AH146" i="3"/>
  <c r="AE195" i="3"/>
  <c r="AA195" i="3"/>
  <c r="W195" i="3"/>
  <c r="S195" i="3"/>
  <c r="O195" i="3"/>
  <c r="K195" i="3"/>
  <c r="G195" i="3"/>
  <c r="AC193" i="3"/>
  <c r="Y193" i="3"/>
  <c r="U193" i="3"/>
  <c r="Q193" i="3"/>
  <c r="M193" i="3"/>
  <c r="I193" i="3"/>
  <c r="E193" i="3"/>
  <c r="AH144" i="3"/>
  <c r="C193" i="3"/>
  <c r="C195" i="3"/>
  <c r="AJ146" i="3"/>
  <c r="AH142" i="3"/>
  <c r="AH134" i="3"/>
  <c r="AJ124" i="3"/>
  <c r="AJ113" i="3"/>
  <c r="AH109" i="3"/>
  <c r="AH93" i="3"/>
  <c r="AJ76" i="3"/>
  <c r="AH72" i="3"/>
  <c r="AH63" i="3"/>
  <c r="AJ59" i="3"/>
  <c r="AH55" i="3"/>
  <c r="AJ49" i="3"/>
  <c r="AJ13" i="3"/>
  <c r="AH13" i="3"/>
  <c r="AJ37" i="3"/>
  <c r="AH33" i="3"/>
  <c r="AJ21" i="3"/>
  <c r="AJ29" i="3"/>
  <c r="AH25" i="3"/>
  <c r="AH17" i="3"/>
  <c r="AG12" i="1" l="1"/>
  <c r="AI12" i="1"/>
  <c r="AK12" i="1"/>
  <c r="AG13" i="1"/>
  <c r="AI13" i="1"/>
  <c r="AK13" i="1"/>
  <c r="AG14" i="1"/>
  <c r="AI14" i="1"/>
  <c r="AK14" i="1"/>
  <c r="AG15" i="1"/>
  <c r="AI15" i="1"/>
  <c r="AK15" i="1"/>
  <c r="AG16" i="1"/>
  <c r="AI16" i="1"/>
  <c r="AK16" i="1"/>
  <c r="D59" i="5" l="1"/>
  <c r="F59" i="5"/>
  <c r="D58" i="5"/>
  <c r="F58" i="5"/>
  <c r="E58" i="5"/>
  <c r="D57" i="5"/>
  <c r="F57" i="5"/>
  <c r="E57" i="5"/>
  <c r="E59" i="5"/>
  <c r="C59" i="5" s="1"/>
  <c r="D60" i="5"/>
  <c r="D56" i="5"/>
  <c r="F60" i="5"/>
  <c r="C60" i="5" s="1"/>
  <c r="F56" i="5"/>
  <c r="E60" i="5"/>
  <c r="E56" i="5"/>
  <c r="C57" i="5"/>
  <c r="C56" i="5"/>
  <c r="AJ13" i="1"/>
  <c r="AJ12" i="1"/>
  <c r="AJ15" i="1"/>
  <c r="AJ16" i="1"/>
  <c r="AJ14" i="1"/>
  <c r="AG21" i="1"/>
  <c r="AI21" i="1"/>
  <c r="AK21" i="1"/>
  <c r="F67" i="5" l="1"/>
  <c r="D67" i="5"/>
  <c r="E67" i="5"/>
  <c r="C58" i="5"/>
  <c r="G58" i="5"/>
  <c r="G57" i="5"/>
  <c r="G60" i="5"/>
  <c r="G56" i="5"/>
  <c r="G59" i="5"/>
  <c r="AJ21" i="1"/>
  <c r="C67" i="5" l="1"/>
  <c r="G67" i="5"/>
  <c r="AK182" i="1"/>
  <c r="AK181" i="1"/>
  <c r="AK180" i="1"/>
  <c r="AK179" i="1"/>
  <c r="AK177" i="1"/>
  <c r="AK136" i="1"/>
  <c r="AK135" i="1"/>
  <c r="AK134" i="1"/>
  <c r="AK133" i="1"/>
  <c r="AK132" i="1"/>
  <c r="AK128" i="1"/>
  <c r="AK127" i="1"/>
  <c r="AK124" i="1"/>
  <c r="AK123" i="1"/>
  <c r="AK122" i="1"/>
  <c r="AK120" i="1"/>
  <c r="AK119" i="1"/>
  <c r="AK106" i="1"/>
  <c r="AK101" i="1"/>
  <c r="AK100" i="1"/>
  <c r="AK99" i="1"/>
  <c r="AK98" i="1"/>
  <c r="AK97" i="1"/>
  <c r="AK96" i="1"/>
  <c r="AK94" i="1"/>
  <c r="AK93" i="1"/>
  <c r="AK92" i="1"/>
  <c r="AK90" i="1"/>
  <c r="AK89" i="1"/>
  <c r="AK88" i="1"/>
  <c r="AK86" i="1"/>
  <c r="AK85" i="1"/>
  <c r="AK82" i="1"/>
  <c r="D148" i="5" s="1"/>
  <c r="AK81" i="1"/>
  <c r="AK80" i="1"/>
  <c r="AK79" i="1"/>
  <c r="D145" i="5" s="1"/>
  <c r="AK77" i="1"/>
  <c r="AK76" i="1"/>
  <c r="AK75" i="1"/>
  <c r="AK74" i="1"/>
  <c r="AK70" i="1"/>
  <c r="AK69" i="1"/>
  <c r="AK63" i="1"/>
  <c r="AK62" i="1"/>
  <c r="AK59" i="1"/>
  <c r="AK58" i="1"/>
  <c r="AK57" i="1"/>
  <c r="AK56" i="1"/>
  <c r="AK55" i="1"/>
  <c r="AK54" i="1"/>
  <c r="AK53" i="1"/>
  <c r="AK52" i="1"/>
  <c r="AK51" i="1"/>
  <c r="AK50" i="1"/>
  <c r="AK47" i="1"/>
  <c r="AK46" i="1"/>
  <c r="AK44" i="1"/>
  <c r="AK43" i="1"/>
  <c r="AK42" i="1"/>
  <c r="AK41" i="1"/>
  <c r="AK40" i="1"/>
  <c r="AK39" i="1"/>
  <c r="AK38" i="1"/>
  <c r="AK37" i="1"/>
  <c r="AK35" i="1"/>
  <c r="AK33" i="1"/>
  <c r="AK32" i="1"/>
  <c r="AK31" i="1"/>
  <c r="AK30" i="1"/>
  <c r="AK29" i="1"/>
  <c r="AK27" i="1"/>
  <c r="AK26" i="1"/>
  <c r="AK25" i="1"/>
  <c r="AK24" i="1"/>
  <c r="AK23" i="1"/>
  <c r="AK22" i="1"/>
  <c r="AK20" i="1"/>
  <c r="AK19" i="1"/>
  <c r="AK18" i="1"/>
  <c r="AK11" i="1"/>
  <c r="AK10" i="1"/>
  <c r="AK9" i="1"/>
  <c r="AI182" i="1"/>
  <c r="AI181" i="1"/>
  <c r="AI180" i="1"/>
  <c r="AI179" i="1"/>
  <c r="AI177" i="1"/>
  <c r="AI136" i="1"/>
  <c r="AI135" i="1"/>
  <c r="AI134" i="1"/>
  <c r="AI133" i="1"/>
  <c r="AI132" i="1"/>
  <c r="AI128" i="1"/>
  <c r="AI127" i="1"/>
  <c r="AI124" i="1"/>
  <c r="AI123" i="1"/>
  <c r="AI122" i="1"/>
  <c r="AI120" i="1"/>
  <c r="AI119" i="1"/>
  <c r="AI106" i="1"/>
  <c r="AI101" i="1"/>
  <c r="AI100" i="1"/>
  <c r="AI99" i="1"/>
  <c r="AI98" i="1"/>
  <c r="AI97" i="1"/>
  <c r="AI96" i="1"/>
  <c r="AI94" i="1"/>
  <c r="AI93" i="1"/>
  <c r="AI92" i="1"/>
  <c r="AI90" i="1"/>
  <c r="AI89" i="1"/>
  <c r="AI88" i="1"/>
  <c r="AI86" i="1"/>
  <c r="AI85" i="1"/>
  <c r="AI82" i="1"/>
  <c r="F148" i="5" s="1"/>
  <c r="AI81" i="1"/>
  <c r="AI80" i="1"/>
  <c r="AI79" i="1"/>
  <c r="F145" i="5" s="1"/>
  <c r="AI77" i="1"/>
  <c r="AI76" i="1"/>
  <c r="AI75" i="1"/>
  <c r="AI74" i="1"/>
  <c r="AI70" i="1"/>
  <c r="AI69" i="1"/>
  <c r="AI63" i="1"/>
  <c r="AI62" i="1"/>
  <c r="AI59" i="1"/>
  <c r="AI58" i="1"/>
  <c r="AI57" i="1"/>
  <c r="AI56" i="1"/>
  <c r="AI55" i="1"/>
  <c r="AI54" i="1"/>
  <c r="AI53" i="1"/>
  <c r="AI52" i="1"/>
  <c r="AI51" i="1"/>
  <c r="AI50" i="1"/>
  <c r="AI47" i="1"/>
  <c r="AI46" i="1"/>
  <c r="AI44" i="1"/>
  <c r="AI43" i="1"/>
  <c r="AI42" i="1"/>
  <c r="AI41" i="1"/>
  <c r="AI40" i="1"/>
  <c r="AI39" i="1"/>
  <c r="AI38" i="1"/>
  <c r="AI37" i="1"/>
  <c r="AI35" i="1"/>
  <c r="AI33" i="1"/>
  <c r="AI32" i="1"/>
  <c r="AI31" i="1"/>
  <c r="AI30" i="1"/>
  <c r="AI29" i="1"/>
  <c r="AI27" i="1"/>
  <c r="AI26" i="1"/>
  <c r="AI25" i="1"/>
  <c r="AI24" i="1"/>
  <c r="AI23" i="1"/>
  <c r="AI22" i="1"/>
  <c r="AI20" i="1"/>
  <c r="AI19" i="1"/>
  <c r="AI18" i="1"/>
  <c r="AI11" i="1"/>
  <c r="AI10" i="1"/>
  <c r="AI9" i="1"/>
  <c r="AG182" i="1"/>
  <c r="AG181" i="1"/>
  <c r="AG180" i="1"/>
  <c r="AG179" i="1"/>
  <c r="AG177" i="1"/>
  <c r="AG136" i="1"/>
  <c r="AG135" i="1"/>
  <c r="AG134" i="1"/>
  <c r="AG133" i="1"/>
  <c r="AG132" i="1"/>
  <c r="AG128" i="1"/>
  <c r="AG127" i="1"/>
  <c r="AG124" i="1"/>
  <c r="AG123" i="1"/>
  <c r="AG122" i="1"/>
  <c r="AG120" i="1"/>
  <c r="AG119" i="1"/>
  <c r="AG106" i="1"/>
  <c r="AG101" i="1"/>
  <c r="AG100" i="1"/>
  <c r="AG99" i="1"/>
  <c r="AG98" i="1"/>
  <c r="AG97" i="1"/>
  <c r="AG96" i="1"/>
  <c r="AG94" i="1"/>
  <c r="AG93" i="1"/>
  <c r="AG92" i="1"/>
  <c r="AG90" i="1"/>
  <c r="AG89" i="1"/>
  <c r="AG88" i="1"/>
  <c r="AG86" i="1"/>
  <c r="AG85" i="1"/>
  <c r="AG82" i="1"/>
  <c r="E148" i="5" s="1"/>
  <c r="C148" i="5" s="1"/>
  <c r="AG81" i="1"/>
  <c r="AG80" i="1"/>
  <c r="AG79" i="1"/>
  <c r="E145" i="5" s="1"/>
  <c r="AG77" i="1"/>
  <c r="AG76" i="1"/>
  <c r="AG75" i="1"/>
  <c r="AG74" i="1"/>
  <c r="AG70" i="1"/>
  <c r="AG69" i="1"/>
  <c r="AG63" i="1"/>
  <c r="AG62" i="1"/>
  <c r="AG59" i="1"/>
  <c r="AG58" i="1"/>
  <c r="AG57" i="1"/>
  <c r="AG56" i="1"/>
  <c r="AG55" i="1"/>
  <c r="AG54" i="1"/>
  <c r="AG53" i="1"/>
  <c r="AG52" i="1"/>
  <c r="AG51" i="1"/>
  <c r="AG50" i="1"/>
  <c r="AG47" i="1"/>
  <c r="AG46" i="1"/>
  <c r="AG44" i="1"/>
  <c r="AG43" i="1"/>
  <c r="AG42" i="1"/>
  <c r="AG41" i="1"/>
  <c r="AG40" i="1"/>
  <c r="AG39" i="1"/>
  <c r="AG38" i="1"/>
  <c r="AG37" i="1"/>
  <c r="AG35" i="1"/>
  <c r="AG33" i="1"/>
  <c r="AG32" i="1"/>
  <c r="AG31" i="1"/>
  <c r="AG30" i="1"/>
  <c r="AG29" i="1"/>
  <c r="AG27" i="1"/>
  <c r="AG26" i="1"/>
  <c r="AG25" i="1"/>
  <c r="AG24" i="1"/>
  <c r="AG23" i="1"/>
  <c r="AG22" i="1"/>
  <c r="AG20" i="1"/>
  <c r="AG19" i="1"/>
  <c r="AG18" i="1"/>
  <c r="AG11" i="1"/>
  <c r="AG10" i="1"/>
  <c r="AH10" i="1" s="1"/>
  <c r="AG9" i="1"/>
  <c r="C185" i="1"/>
  <c r="E276" i="5" l="1"/>
  <c r="E271" i="5"/>
  <c r="E274" i="5"/>
  <c r="F274" i="5"/>
  <c r="E273" i="5"/>
  <c r="D271" i="5"/>
  <c r="F271" i="5"/>
  <c r="D273" i="5"/>
  <c r="D274" i="5"/>
  <c r="D275" i="5"/>
  <c r="D276" i="5"/>
  <c r="F276" i="5"/>
  <c r="F273" i="5"/>
  <c r="F275" i="5"/>
  <c r="E275" i="5"/>
  <c r="D216" i="5"/>
  <c r="F216" i="5"/>
  <c r="D217" i="5"/>
  <c r="F217" i="5"/>
  <c r="D218" i="5"/>
  <c r="D219" i="5"/>
  <c r="D220" i="5"/>
  <c r="E216" i="5"/>
  <c r="F220" i="5"/>
  <c r="E219" i="5"/>
  <c r="E220" i="5"/>
  <c r="E217" i="5"/>
  <c r="F218" i="5"/>
  <c r="E218" i="5"/>
  <c r="F219" i="5"/>
  <c r="F210" i="5"/>
  <c r="E209" i="5"/>
  <c r="E210" i="5"/>
  <c r="D209" i="5"/>
  <c r="F209" i="5"/>
  <c r="F213" i="5" s="1"/>
  <c r="F35" i="5" s="1"/>
  <c r="D210" i="5"/>
  <c r="F203" i="5"/>
  <c r="F202" i="5"/>
  <c r="E202" i="5"/>
  <c r="E204" i="5"/>
  <c r="D202" i="5"/>
  <c r="D203" i="5"/>
  <c r="D204" i="5"/>
  <c r="F204" i="5"/>
  <c r="E203" i="5"/>
  <c r="D197" i="5"/>
  <c r="D198" i="5"/>
  <c r="F198" i="5"/>
  <c r="E197" i="5"/>
  <c r="E198" i="5"/>
  <c r="C198" i="5" s="1"/>
  <c r="F197" i="5"/>
  <c r="D182" i="5"/>
  <c r="D194" i="5" s="1"/>
  <c r="D32" i="5" s="1"/>
  <c r="F182" i="5"/>
  <c r="F194" i="5" s="1"/>
  <c r="F32" i="5" s="1"/>
  <c r="E182" i="5"/>
  <c r="D172" i="5"/>
  <c r="F171" i="5"/>
  <c r="E170" i="5"/>
  <c r="F172" i="5"/>
  <c r="D173" i="5"/>
  <c r="E172" i="5"/>
  <c r="F175" i="5"/>
  <c r="D175" i="5"/>
  <c r="E171" i="5"/>
  <c r="E174" i="5"/>
  <c r="F174" i="5"/>
  <c r="E175" i="5"/>
  <c r="C175" i="5" s="1"/>
  <c r="E173" i="5"/>
  <c r="D170" i="5"/>
  <c r="F173" i="5"/>
  <c r="D174" i="5"/>
  <c r="F170" i="5"/>
  <c r="D171" i="5"/>
  <c r="E166" i="5"/>
  <c r="F164" i="5"/>
  <c r="E164" i="5"/>
  <c r="F165" i="5"/>
  <c r="D164" i="5"/>
  <c r="D165" i="5"/>
  <c r="D166" i="5"/>
  <c r="F166" i="5"/>
  <c r="E165" i="5"/>
  <c r="F158" i="5"/>
  <c r="D158" i="5"/>
  <c r="D159" i="5"/>
  <c r="D160" i="5"/>
  <c r="F160" i="5"/>
  <c r="E159" i="5"/>
  <c r="E160" i="5"/>
  <c r="F159" i="5"/>
  <c r="E158" i="5"/>
  <c r="D154" i="5"/>
  <c r="F154" i="5"/>
  <c r="E153" i="5"/>
  <c r="E154" i="5"/>
  <c r="C154" i="5" s="1"/>
  <c r="D153" i="5"/>
  <c r="D155" i="5" s="1"/>
  <c r="D28" i="5" s="1"/>
  <c r="F153" i="5"/>
  <c r="D147" i="5"/>
  <c r="F147" i="5"/>
  <c r="E147" i="5"/>
  <c r="C147" i="5" s="1"/>
  <c r="F146" i="5"/>
  <c r="E146" i="5"/>
  <c r="D146" i="5"/>
  <c r="E141" i="5"/>
  <c r="D138" i="5"/>
  <c r="F138" i="5"/>
  <c r="D139" i="5"/>
  <c r="F139" i="5"/>
  <c r="D140" i="5"/>
  <c r="F140" i="5"/>
  <c r="D141" i="5"/>
  <c r="E138" i="5"/>
  <c r="F141" i="5"/>
  <c r="E139" i="5"/>
  <c r="C139" i="5" s="1"/>
  <c r="E140" i="5"/>
  <c r="D131" i="5"/>
  <c r="D132" i="5"/>
  <c r="F132" i="5"/>
  <c r="E131" i="5"/>
  <c r="E132" i="5"/>
  <c r="F131" i="5"/>
  <c r="D120" i="5"/>
  <c r="D121" i="5"/>
  <c r="F121" i="5"/>
  <c r="F120" i="5"/>
  <c r="E121" i="5"/>
  <c r="E120" i="5"/>
  <c r="F113" i="5"/>
  <c r="E112" i="5"/>
  <c r="F114" i="5"/>
  <c r="D115" i="5"/>
  <c r="D114" i="5"/>
  <c r="E113" i="5"/>
  <c r="F115" i="5"/>
  <c r="E114" i="5"/>
  <c r="E115" i="5"/>
  <c r="D106" i="5"/>
  <c r="E111" i="5"/>
  <c r="F106" i="5"/>
  <c r="D107" i="5"/>
  <c r="F107" i="5"/>
  <c r="D108" i="5"/>
  <c r="E106" i="5"/>
  <c r="F108" i="5"/>
  <c r="D109" i="5"/>
  <c r="E107" i="5"/>
  <c r="F109" i="5"/>
  <c r="D110" i="5"/>
  <c r="E108" i="5"/>
  <c r="F110" i="5"/>
  <c r="D111" i="5"/>
  <c r="E109" i="5"/>
  <c r="F111" i="5"/>
  <c r="D112" i="5"/>
  <c r="E110" i="5"/>
  <c r="F112" i="5"/>
  <c r="D113" i="5"/>
  <c r="E101" i="5"/>
  <c r="D101" i="5"/>
  <c r="F101" i="5"/>
  <c r="F100" i="5"/>
  <c r="E100" i="5"/>
  <c r="E103" i="5" s="1"/>
  <c r="D100" i="5"/>
  <c r="D96" i="5"/>
  <c r="E91" i="5"/>
  <c r="E92" i="5"/>
  <c r="E93" i="5"/>
  <c r="F95" i="5"/>
  <c r="F93" i="5"/>
  <c r="E94" i="5"/>
  <c r="F96" i="5"/>
  <c r="E95" i="5"/>
  <c r="F94" i="5"/>
  <c r="E96" i="5"/>
  <c r="D89" i="5"/>
  <c r="D95" i="5"/>
  <c r="D90" i="5"/>
  <c r="F89" i="5"/>
  <c r="D91" i="5"/>
  <c r="F90" i="5"/>
  <c r="C90" i="5" s="1"/>
  <c r="D92" i="5"/>
  <c r="E89" i="5"/>
  <c r="F91" i="5"/>
  <c r="D93" i="5"/>
  <c r="E90" i="5"/>
  <c r="F92" i="5"/>
  <c r="D94" i="5"/>
  <c r="D85" i="5"/>
  <c r="D86" i="5" s="1"/>
  <c r="D19" i="5" s="1"/>
  <c r="F85" i="5"/>
  <c r="F86" i="5" s="1"/>
  <c r="F19" i="5" s="1"/>
  <c r="E85" i="5"/>
  <c r="D78" i="5"/>
  <c r="D79" i="5"/>
  <c r="F77" i="5"/>
  <c r="D80" i="5"/>
  <c r="F78" i="5"/>
  <c r="D81" i="5"/>
  <c r="F80" i="5"/>
  <c r="E77" i="5"/>
  <c r="E81" i="5"/>
  <c r="E80" i="5"/>
  <c r="F79" i="5"/>
  <c r="E78" i="5"/>
  <c r="C78" i="5" s="1"/>
  <c r="E79" i="5"/>
  <c r="C79" i="5" s="1"/>
  <c r="F81" i="5"/>
  <c r="D77" i="5"/>
  <c r="E64" i="5"/>
  <c r="F73" i="5"/>
  <c r="E68" i="5"/>
  <c r="C68" i="5" s="1"/>
  <c r="E69" i="5"/>
  <c r="E70" i="5"/>
  <c r="E71" i="5"/>
  <c r="E72" i="5"/>
  <c r="F69" i="5"/>
  <c r="F71" i="5"/>
  <c r="D64" i="5"/>
  <c r="D74" i="5" s="1"/>
  <c r="D17" i="5" s="1"/>
  <c r="D65" i="5"/>
  <c r="E66" i="5"/>
  <c r="E73" i="5"/>
  <c r="F64" i="5"/>
  <c r="D66" i="5"/>
  <c r="F65" i="5"/>
  <c r="C65" i="5" s="1"/>
  <c r="D68" i="5"/>
  <c r="F66" i="5"/>
  <c r="D69" i="5"/>
  <c r="F68" i="5"/>
  <c r="D70" i="5"/>
  <c r="D71" i="5"/>
  <c r="F70" i="5"/>
  <c r="D72" i="5"/>
  <c r="D73" i="5"/>
  <c r="E65" i="5"/>
  <c r="F72" i="5"/>
  <c r="F54" i="5"/>
  <c r="F55" i="5"/>
  <c r="E54" i="5"/>
  <c r="C54" i="5" s="1"/>
  <c r="E55" i="5"/>
  <c r="C55" i="5" s="1"/>
  <c r="D54" i="5"/>
  <c r="D55" i="5"/>
  <c r="D53" i="5"/>
  <c r="E53" i="5"/>
  <c r="F53" i="5"/>
  <c r="C73" i="5"/>
  <c r="C80" i="5"/>
  <c r="C85" i="5"/>
  <c r="E86" i="5"/>
  <c r="C77" i="5"/>
  <c r="E82" i="5"/>
  <c r="C66" i="5"/>
  <c r="E74" i="5"/>
  <c r="E17" i="5" s="1"/>
  <c r="C64" i="5"/>
  <c r="AJ100" i="1"/>
  <c r="AJ101" i="1"/>
  <c r="AJ38" i="1"/>
  <c r="AJ62" i="1"/>
  <c r="AJ39" i="1"/>
  <c r="AJ69" i="1"/>
  <c r="AJ47" i="1"/>
  <c r="AJ79" i="1"/>
  <c r="AJ122" i="1"/>
  <c r="AJ80" i="1"/>
  <c r="AJ123" i="1"/>
  <c r="AJ52" i="1"/>
  <c r="AJ90" i="1"/>
  <c r="AJ135" i="1"/>
  <c r="AJ29" i="1"/>
  <c r="AJ53" i="1"/>
  <c r="AJ92" i="1"/>
  <c r="AJ136" i="1"/>
  <c r="AJ30" i="1"/>
  <c r="AJ40" i="1"/>
  <c r="AJ54" i="1"/>
  <c r="AJ70" i="1"/>
  <c r="AJ81" i="1"/>
  <c r="AJ93" i="1"/>
  <c r="AJ124" i="1"/>
  <c r="AJ177" i="1"/>
  <c r="AJ31" i="1"/>
  <c r="AJ41" i="1"/>
  <c r="AJ55" i="1"/>
  <c r="AJ82" i="1"/>
  <c r="AJ94" i="1"/>
  <c r="AJ127" i="1"/>
  <c r="G148" i="5"/>
  <c r="AJ32" i="1"/>
  <c r="AJ42" i="1"/>
  <c r="AJ56" i="1"/>
  <c r="AJ74" i="1"/>
  <c r="AJ85" i="1"/>
  <c r="AJ96" i="1"/>
  <c r="AJ106" i="1"/>
  <c r="AJ128" i="1"/>
  <c r="AJ179" i="1"/>
  <c r="G145" i="5"/>
  <c r="AJ33" i="1"/>
  <c r="AJ43" i="1"/>
  <c r="AJ57" i="1"/>
  <c r="AJ63" i="1"/>
  <c r="AJ75" i="1"/>
  <c r="AJ86" i="1"/>
  <c r="AJ97" i="1"/>
  <c r="AJ132" i="1"/>
  <c r="AJ180" i="1"/>
  <c r="AJ35" i="1"/>
  <c r="AJ44" i="1"/>
  <c r="AJ50" i="1"/>
  <c r="AJ58" i="1"/>
  <c r="AJ76" i="1"/>
  <c r="AJ88" i="1"/>
  <c r="AJ98" i="1"/>
  <c r="AJ119" i="1"/>
  <c r="AJ133" i="1"/>
  <c r="AJ181" i="1"/>
  <c r="AJ37" i="1"/>
  <c r="AJ46" i="1"/>
  <c r="AJ51" i="1"/>
  <c r="AJ59" i="1"/>
  <c r="AJ77" i="1"/>
  <c r="AJ89" i="1"/>
  <c r="AJ99" i="1"/>
  <c r="AJ120" i="1"/>
  <c r="AJ134" i="1"/>
  <c r="AJ182" i="1"/>
  <c r="AJ27" i="1"/>
  <c r="AJ26" i="1"/>
  <c r="AJ25" i="1"/>
  <c r="AJ24" i="1"/>
  <c r="AJ23" i="1"/>
  <c r="AJ22" i="1"/>
  <c r="AJ20" i="1"/>
  <c r="AJ19" i="1"/>
  <c r="AJ18" i="1"/>
  <c r="AJ11" i="1"/>
  <c r="AJ10" i="1"/>
  <c r="AJ9" i="1"/>
  <c r="AH9" i="1"/>
  <c r="C110" i="5" l="1"/>
  <c r="C95" i="5"/>
  <c r="C115" i="5"/>
  <c r="D167" i="5"/>
  <c r="D30" i="5" s="1"/>
  <c r="C107" i="5"/>
  <c r="D206" i="5"/>
  <c r="D34" i="5" s="1"/>
  <c r="C106" i="5"/>
  <c r="C113" i="5"/>
  <c r="C140" i="5"/>
  <c r="E155" i="5"/>
  <c r="F61" i="5"/>
  <c r="F16" i="5" s="1"/>
  <c r="F74" i="5"/>
  <c r="F17" i="5" s="1"/>
  <c r="C71" i="5"/>
  <c r="D82" i="5"/>
  <c r="D18" i="5" s="1"/>
  <c r="C81" i="5"/>
  <c r="F135" i="5"/>
  <c r="F25" i="5" s="1"/>
  <c r="C171" i="5"/>
  <c r="F199" i="5"/>
  <c r="F33" i="5" s="1"/>
  <c r="C203" i="5"/>
  <c r="C210" i="5"/>
  <c r="C275" i="5"/>
  <c r="C72" i="5"/>
  <c r="F82" i="5"/>
  <c r="F18" i="5" s="1"/>
  <c r="D122" i="5"/>
  <c r="D23" i="5" s="1"/>
  <c r="D213" i="5"/>
  <c r="D35" i="5" s="1"/>
  <c r="D199" i="5"/>
  <c r="D33" i="5" s="1"/>
  <c r="D103" i="5"/>
  <c r="D117" i="5"/>
  <c r="D22" i="5" s="1"/>
  <c r="C159" i="5"/>
  <c r="C274" i="5"/>
  <c r="C96" i="5"/>
  <c r="C132" i="5"/>
  <c r="C70" i="5"/>
  <c r="C220" i="5"/>
  <c r="F103" i="5"/>
  <c r="F21" i="5" s="1"/>
  <c r="F122" i="5"/>
  <c r="F23" i="5" s="1"/>
  <c r="C276" i="5"/>
  <c r="C69" i="5"/>
  <c r="G273" i="5"/>
  <c r="D277" i="5"/>
  <c r="D41" i="5" s="1"/>
  <c r="G275" i="5"/>
  <c r="G271" i="5"/>
  <c r="C273" i="5"/>
  <c r="G274" i="5"/>
  <c r="C271" i="5"/>
  <c r="E277" i="5"/>
  <c r="G276" i="5"/>
  <c r="F277" i="5"/>
  <c r="F41" i="5" s="1"/>
  <c r="G220" i="5"/>
  <c r="G219" i="5"/>
  <c r="C217" i="5"/>
  <c r="G217" i="5"/>
  <c r="C219" i="5"/>
  <c r="C218" i="5"/>
  <c r="G216" i="5"/>
  <c r="G218" i="5"/>
  <c r="C216" i="5"/>
  <c r="E225" i="5"/>
  <c r="F225" i="5"/>
  <c r="F36" i="5" s="1"/>
  <c r="D225" i="5"/>
  <c r="D36" i="5" s="1"/>
  <c r="G209" i="5"/>
  <c r="G210" i="5"/>
  <c r="C209" i="5"/>
  <c r="C213" i="5" s="1"/>
  <c r="C35" i="5" s="1"/>
  <c r="E213" i="5"/>
  <c r="G204" i="5"/>
  <c r="C204" i="5"/>
  <c r="C202" i="5"/>
  <c r="E206" i="5"/>
  <c r="G202" i="5"/>
  <c r="F206" i="5"/>
  <c r="F34" i="5" s="1"/>
  <c r="G203" i="5"/>
  <c r="G197" i="5"/>
  <c r="C197" i="5"/>
  <c r="C199" i="5" s="1"/>
  <c r="C33" i="5" s="1"/>
  <c r="E199" i="5"/>
  <c r="G198" i="5"/>
  <c r="C182" i="5"/>
  <c r="C194" i="5" s="1"/>
  <c r="C32" i="5" s="1"/>
  <c r="E194" i="5"/>
  <c r="G182" i="5"/>
  <c r="G174" i="5"/>
  <c r="G175" i="5"/>
  <c r="C172" i="5"/>
  <c r="G172" i="5"/>
  <c r="G170" i="5"/>
  <c r="C174" i="5"/>
  <c r="C170" i="5"/>
  <c r="E179" i="5"/>
  <c r="F179" i="5"/>
  <c r="F31" i="5" s="1"/>
  <c r="D179" i="5"/>
  <c r="D31" i="5" s="1"/>
  <c r="G173" i="5"/>
  <c r="G171" i="5"/>
  <c r="C173" i="5"/>
  <c r="G166" i="5"/>
  <c r="G164" i="5"/>
  <c r="G165" i="5"/>
  <c r="E167" i="5"/>
  <c r="C165" i="5"/>
  <c r="C164" i="5"/>
  <c r="F167" i="5"/>
  <c r="F30" i="5" s="1"/>
  <c r="C166" i="5"/>
  <c r="G160" i="5"/>
  <c r="E161" i="5"/>
  <c r="G158" i="5"/>
  <c r="D161" i="5"/>
  <c r="D29" i="5" s="1"/>
  <c r="G159" i="5"/>
  <c r="C158" i="5"/>
  <c r="F161" i="5"/>
  <c r="F29" i="5" s="1"/>
  <c r="C160" i="5"/>
  <c r="G154" i="5"/>
  <c r="C153" i="5"/>
  <c r="C155" i="5" s="1"/>
  <c r="C28" i="5" s="1"/>
  <c r="F155" i="5"/>
  <c r="F28" i="5" s="1"/>
  <c r="G153" i="5"/>
  <c r="E28" i="5"/>
  <c r="F150" i="5"/>
  <c r="F27" i="5" s="1"/>
  <c r="G147" i="5"/>
  <c r="D150" i="5"/>
  <c r="D27" i="5" s="1"/>
  <c r="G146" i="5"/>
  <c r="E150" i="5"/>
  <c r="C145" i="5"/>
  <c r="C146" i="5"/>
  <c r="G140" i="5"/>
  <c r="G141" i="5"/>
  <c r="G138" i="5"/>
  <c r="C138" i="5"/>
  <c r="E142" i="5"/>
  <c r="F142" i="5"/>
  <c r="F26" i="5" s="1"/>
  <c r="D142" i="5"/>
  <c r="D26" i="5" s="1"/>
  <c r="G139" i="5"/>
  <c r="C141" i="5"/>
  <c r="G131" i="5"/>
  <c r="G132" i="5"/>
  <c r="C131" i="5"/>
  <c r="C135" i="5" s="1"/>
  <c r="C25" i="5" s="1"/>
  <c r="E135" i="5"/>
  <c r="D135" i="5"/>
  <c r="D25" i="5" s="1"/>
  <c r="E122" i="5"/>
  <c r="C120" i="5"/>
  <c r="G121" i="5"/>
  <c r="C121" i="5"/>
  <c r="G120" i="5"/>
  <c r="G109" i="5"/>
  <c r="C111" i="5"/>
  <c r="G114" i="5"/>
  <c r="G115" i="5"/>
  <c r="C108" i="5"/>
  <c r="G112" i="5"/>
  <c r="G107" i="5"/>
  <c r="G108" i="5"/>
  <c r="F117" i="5"/>
  <c r="F22" i="5" s="1"/>
  <c r="C114" i="5"/>
  <c r="C112" i="5"/>
  <c r="G110" i="5"/>
  <c r="G106" i="5"/>
  <c r="G113" i="5"/>
  <c r="G111" i="5"/>
  <c r="C109" i="5"/>
  <c r="E117" i="5"/>
  <c r="G101" i="5"/>
  <c r="C101" i="5"/>
  <c r="G100" i="5"/>
  <c r="C100" i="5"/>
  <c r="G91" i="5"/>
  <c r="C93" i="5"/>
  <c r="G93" i="5"/>
  <c r="C92" i="5"/>
  <c r="G95" i="5"/>
  <c r="C91" i="5"/>
  <c r="G94" i="5"/>
  <c r="C89" i="5"/>
  <c r="C94" i="5"/>
  <c r="G92" i="5"/>
  <c r="G96" i="5"/>
  <c r="G89" i="5"/>
  <c r="G90" i="5"/>
  <c r="G85" i="5"/>
  <c r="G77" i="5"/>
  <c r="G79" i="5"/>
  <c r="G81" i="5"/>
  <c r="G80" i="5"/>
  <c r="G78" i="5"/>
  <c r="G71" i="5"/>
  <c r="G72" i="5"/>
  <c r="G73" i="5"/>
  <c r="G66" i="5"/>
  <c r="G64" i="5"/>
  <c r="G68" i="5"/>
  <c r="G69" i="5"/>
  <c r="G65" i="5"/>
  <c r="G70" i="5"/>
  <c r="C53" i="5"/>
  <c r="C61" i="5" s="1"/>
  <c r="D61" i="5"/>
  <c r="D16" i="5" s="1"/>
  <c r="E61" i="5"/>
  <c r="G55" i="5"/>
  <c r="G54" i="5"/>
  <c r="G53" i="5"/>
  <c r="C82" i="5"/>
  <c r="C18" i="5" s="1"/>
  <c r="G86" i="5"/>
  <c r="E19" i="5"/>
  <c r="G19" i="5" s="1"/>
  <c r="C86" i="5"/>
  <c r="C19" i="5"/>
  <c r="E18" i="5"/>
  <c r="G18" i="5" s="1"/>
  <c r="G82" i="5"/>
  <c r="G17" i="5"/>
  <c r="G74" i="5"/>
  <c r="C186" i="1"/>
  <c r="C188" i="1"/>
  <c r="G61" i="5" l="1"/>
  <c r="E16" i="5"/>
  <c r="G16" i="5" s="1"/>
  <c r="C161" i="5"/>
  <c r="C29" i="5" s="1"/>
  <c r="C74" i="5"/>
  <c r="C17" i="5" s="1"/>
  <c r="C179" i="5"/>
  <c r="C31" i="5" s="1"/>
  <c r="G28" i="5"/>
  <c r="C206" i="5"/>
  <c r="C34" i="5" s="1"/>
  <c r="C103" i="5"/>
  <c r="G155" i="5"/>
  <c r="E41" i="5"/>
  <c r="G277" i="5"/>
  <c r="G41" i="5" s="1"/>
  <c r="C277" i="5"/>
  <c r="C41" i="5" s="1"/>
  <c r="G225" i="5"/>
  <c r="E36" i="5"/>
  <c r="G36" i="5" s="1"/>
  <c r="C225" i="5"/>
  <c r="C36" i="5" s="1"/>
  <c r="E35" i="5"/>
  <c r="G35" i="5" s="1"/>
  <c r="G213" i="5"/>
  <c r="G206" i="5"/>
  <c r="E34" i="5"/>
  <c r="G34" i="5" s="1"/>
  <c r="G199" i="5"/>
  <c r="E33" i="5"/>
  <c r="G33" i="5" s="1"/>
  <c r="E32" i="5"/>
  <c r="G32" i="5" s="1"/>
  <c r="G194" i="5"/>
  <c r="E31" i="5"/>
  <c r="G31" i="5" s="1"/>
  <c r="G179" i="5"/>
  <c r="E30" i="5"/>
  <c r="G30" i="5" s="1"/>
  <c r="G167" i="5"/>
  <c r="C167" i="5"/>
  <c r="C30" i="5" s="1"/>
  <c r="E29" i="5"/>
  <c r="G29" i="5" s="1"/>
  <c r="G161" i="5"/>
  <c r="C150" i="5"/>
  <c r="C27" i="5" s="1"/>
  <c r="E27" i="5"/>
  <c r="G27" i="5" s="1"/>
  <c r="G150" i="5"/>
  <c r="E26" i="5"/>
  <c r="G26" i="5" s="1"/>
  <c r="G142" i="5"/>
  <c r="C142" i="5"/>
  <c r="C26" i="5" s="1"/>
  <c r="E25" i="5"/>
  <c r="G25" i="5" s="1"/>
  <c r="G135" i="5"/>
  <c r="C122" i="5"/>
  <c r="C23" i="5" s="1"/>
  <c r="G122" i="5"/>
  <c r="E23" i="5"/>
  <c r="G23" i="5" s="1"/>
  <c r="G117" i="5"/>
  <c r="E22" i="5"/>
  <c r="G22" i="5" s="1"/>
  <c r="C117" i="5"/>
  <c r="C22" i="5" s="1"/>
  <c r="C16" i="5"/>
  <c r="C97" i="5" l="1"/>
  <c r="C20" i="5" s="1"/>
  <c r="E97" i="5"/>
  <c r="D97" i="5"/>
  <c r="F97" i="5"/>
  <c r="C21" i="5" l="1"/>
  <c r="C42" i="5" s="1"/>
  <c r="D20" i="5"/>
  <c r="E21" i="5"/>
  <c r="G21" i="5" s="1"/>
  <c r="F20" i="5"/>
  <c r="F42" i="5" s="1"/>
  <c r="F280" i="5"/>
  <c r="D21" i="5"/>
  <c r="G103" i="5"/>
  <c r="D42" i="5"/>
  <c r="G97" i="5"/>
  <c r="E20" i="5"/>
  <c r="D280" i="5" l="1"/>
  <c r="C280" i="5"/>
  <c r="E280" i="5"/>
  <c r="G280" i="5" s="1"/>
  <c r="B9" i="5" s="1"/>
  <c r="E42" i="5"/>
  <c r="G42" i="5" s="1"/>
  <c r="G20" i="5"/>
</calcChain>
</file>

<file path=xl/sharedStrings.xml><?xml version="1.0" encoding="utf-8"?>
<sst xmlns="http://schemas.openxmlformats.org/spreadsheetml/2006/main" count="724" uniqueCount="403">
  <si>
    <t>Is there evidence the provider agency meets the access standards related to appointment availability (emergency, urgent and routine need)?</t>
  </si>
  <si>
    <t>Is there evidence the provider agency meets the access standards related to Office Wait Time (scheduled, walk-ins and emergency)?</t>
  </si>
  <si>
    <t>Is there evidence the provider agency provides physical access, reasonable accommodations, and accessible equipment for enrollees with physical or mental disabilities?</t>
  </si>
  <si>
    <t>Is there a valid consent for treatment?</t>
  </si>
  <si>
    <t>Is there a valid clinical/psychological/diagnostic assessment supporting/recommending the service provided?</t>
  </si>
  <si>
    <t>Is there a valid service plan?</t>
  </si>
  <si>
    <t>Is there a valid service order?</t>
  </si>
  <si>
    <t>Does the member meet entrance criteria per the service definition?</t>
  </si>
  <si>
    <t>Is there a valid service note?</t>
  </si>
  <si>
    <t>Is there evidence the provider serves as first responder (if required by the service definition)?</t>
  </si>
  <si>
    <t>When required by the service definition, and as authorized by the member, there is documentation that coordination of care is occurring between the providers involved with the individual.</t>
  </si>
  <si>
    <t>There is evidence that the individual or legally responsible person has been informed of their rights.</t>
  </si>
  <si>
    <t>The individual has been informed of the right to consent to or to refuse treatment.</t>
  </si>
  <si>
    <t>The individual is informed of the right to treatment, including access to medical care and habilitation, regardless of age or degree of MH/IDD/SA disability.</t>
  </si>
  <si>
    <t>The individual has been notified that release/disclosure of information may only occur with a consent unless it is an emergency or for other exceptions as detailed in the General Statutes or in 45 CFR 164.512 of HIPAA.</t>
  </si>
  <si>
    <t>Authorizations to release information are specific to include the individual's name, the name of the facility releasing information, the name of the individual to whom information is being released, the specific information to be released, the purpose, the length of time the consent is valid, and the signatures of the individual/legally responsible person. [This item is automatically scored based on results from the Record Release Checklist]</t>
  </si>
  <si>
    <t>Are the short range goals current and valid for the date of service?</t>
  </si>
  <si>
    <t>Was treatment provided by a team composed of FTE (no more than 2) LP/team leader(s), FTE (no more than 2) QP(s), FTE (no more than 2) QP or AP (1 CCS, LCAS or CSAC if treating a member w/ SU)</t>
  </si>
  <si>
    <t>Psychoeducation re: dx/treatment/condition provided to member, family/caregivers, other supports</t>
  </si>
  <si>
    <t>Evidence of intensive case management including the following: 1. assessment; 2. planning; 3. linkage and referral to paid and natural supports; and 4. monitoring and follow up (as indicated by completed clinical assessments, CFT meeting notes/documentation, PCP/updates, referrals, service notes, etc.)</t>
  </si>
  <si>
    <t>Discharge plan developed &amp; updated as needed</t>
  </si>
  <si>
    <t>The program/service is licensed and available at least 5 hours/day 5 days/week.</t>
  </si>
  <si>
    <t xml:space="preserve">The program follows a clearly identified clinical model or EBP which addresses the clinical needs of the beneficiary.  </t>
  </si>
  <si>
    <t>Evidence of case management services including, but not limited to, the following: a. assessing the beneficiary’s needs for comprehensive services; b. convening Child and Family Team meetings to coordinate the provision of multiple services and the development of, and revisions to, the PCP; c. developing and implementing the PCP; d. linking the beneficiary or family to needed services and supports (such as medical or psychiatric consultations); e. monitoring the provision of services and supports; f. assessing the outcomes of services and supports; and g. collaborating with other medical and treatment providers.</t>
  </si>
  <si>
    <t xml:space="preserve">The Day Treatment Program staff collaborates with the school and other service providers prior to admission and throughout service duration. The roles of Day Treatment staff and educational or academic staff are established through the MOA (if applicable) among the Day Treatment provider, the Local Management Entity, and the Local Education Agency (or private or charter school as applicable). </t>
  </si>
  <si>
    <t xml:space="preserve">The service was delivered under the direction of a full time program director who meets the requirements specified for a QP (preferably Master’s level or a licensed professional), has a minimum of two years’ experience in child and adolescent mental health or substance abuse treatment services, and who must be actively involved in program development, implementation, and service delivery. </t>
  </si>
  <si>
    <t>Evidence of individual, group, family counseling</t>
  </si>
  <si>
    <t>Evidence of family involvement and partnership</t>
  </si>
  <si>
    <t>For individuals new to public system, MCM must develop crisis plan before d/c and provide to the member, caregivers, other agencies/providers who may provide support after crisis stabilization, OR for members already receiving services, MCM must recommend revisions to existing crisis plan/PCP, as appropriate.</t>
  </si>
  <si>
    <t>Initial Crisis Assessment completed, face to face, within 30 min</t>
  </si>
  <si>
    <t>Services include: a. an initial assessment to identify the focus of the MST intervention; b. individual therapeutic interventions with the beneficiary and family; c. peer intervention; d. case management; and e. crisis stabilization. Specialized therapeutic and rehabilitative interventions are available to address special areas such as: a. a substance use disorder; b. sexual abuse; c. sex offending; and d. domestic violence.</t>
  </si>
  <si>
    <t>The program is offered at least 3 hours a day, at least 3 days a week, with no more than 2 consecutive days between offered services</t>
  </si>
  <si>
    <t>Evidence of a. Individual counseling and support; b. Group counseling and support; c. Family counseling, training or support; d. Biochemical assays to identify recent drug use (e.g. urine drug screens)</t>
  </si>
  <si>
    <t>This service must operate at least 20 hours per week and offer a minimum of 4 hours of scheduled services per day, with availability at least 5 days per week with no more than 2 consecutive days without services available.</t>
  </si>
  <si>
    <t>The program must be under the clinical supervision of a CCS or LCAS who is on site a minimum of 90% of the hours the service is in operation.</t>
  </si>
  <si>
    <t xml:space="preserve">Did the psychiatrist provide weekly consultation to review medications with this child? </t>
  </si>
  <si>
    <t>Is there evidence of 24-hour on-site coverage by a registered nurse?</t>
  </si>
  <si>
    <t xml:space="preserve">Is there evidence that there is ongoing discharge planning throughout the course of treatment? </t>
  </si>
  <si>
    <t xml:space="preserve">Is there a valid Certificate of Need [CON] for the service billed? </t>
  </si>
  <si>
    <t xml:space="preserve">Was clinical consultation provided by a qualified professional to this facility at least twice a month? </t>
  </si>
  <si>
    <t>When the beneficiary requires sex offender specific treatment, as outlined in their treatment plan:
1)Special training of the caregiver is required in all aspects of sex offender specific treatment
2)Supervision is provided by a qualified professional with sex offender-specific treatment expertise and is available for a total of at least 60 minutes per week.
3)On-call and back-up plan with a qualified professional is also available.</t>
  </si>
  <si>
    <t>For beneficiaries identified with or at risk for inappropriate sexual behavior, A Sex Offender Specific Evaluation (SOSE) shall be provided by a trained professional and a level of risk shall be established (low, moderate, high) using the Risk Checklist for Sexual Offenders, the Juvenile Sexual Offender Decision Criteria, and a Checklist for Risk Assessment of Adolescent Sex Offenders.</t>
  </si>
  <si>
    <t>Does the documentation reflect that TF parent is licensed to provide treatment on the date of service billed?</t>
  </si>
  <si>
    <t xml:space="preserve">Is there documentation that the Child Placing Agency staff is qualified to provide supervision to TFC parent?  </t>
  </si>
  <si>
    <t>Is there documentation that the therapeutic foster parent received weekly supervision? NOTE: this item won't be needed if we decide to review the TFP instead of QP on the staff worksheet.</t>
  </si>
  <si>
    <t xml:space="preserve">Is there a Health Care Registry check completed for supervising agency QP prior to the date of service and every two years thereafter?  </t>
  </si>
  <si>
    <t xml:space="preserve">Is there a criminal record check completed for supervising agency QP prior to the date of service and every two years thereafter?          </t>
  </si>
  <si>
    <t>Is the therapeutic foster home in compliance with licensed capacity?</t>
  </si>
  <si>
    <t>When the beneficiary requires sex offender specific treatment, as outlined in their treatment plan, special training of the caregiver is required in all aspects of sex offender specific treatment.  Supervision provided by a qualified professional with sex offender-specific treatment expertise is available per shift.</t>
  </si>
  <si>
    <t>Is there documentation that face-to-face clinical consultation is provided by a licensed professional 4 hours/week?</t>
  </si>
  <si>
    <t>Consultative and treatment services at a qualified professional level shall be provided 8 hours per child per week</t>
  </si>
  <si>
    <t>When the beneficiary requires sex offender specific treatment, as outlined in their treatment plan, special training of the caregiver is required in all aspects of sex offender specific treatment.  Supervision provided by a Qualified Professional with sex offender specific expertise is on-site per shift.</t>
  </si>
  <si>
    <t>Is there documentation that face-to-face clinical consultation is provided by a full time licensed professional?</t>
  </si>
  <si>
    <t>Documentation of weekly face to face therapy for the individual and/or family OR documentation of communication/collaboration with external/contracted specialized therapists (if an external/specialized therapist is clinically indicated for the individual)</t>
  </si>
  <si>
    <t>Evidence of daily contact (M-F) between agency staff/QP and treatment parents to track &amp; discuss observed target behaviors</t>
  </si>
  <si>
    <t>Evidence of weekly contact between agency staff/QP and supervisor(s) to address member and treatment parent needs</t>
  </si>
  <si>
    <t>Weekly documentation of efforts for parental or family of permanence engagement in IAFT (shared parenting) and/or development of natural supports</t>
  </si>
  <si>
    <t>The diagnostic assessment team shall include at least two Qualified Professionals (QPs), according to 10A NCAC 27G .0104: a. For beneficiaries with Mental Health (MH) or Substance Use Disorder (SUD) diagnoses, both professionals must be licensed. One team member shall be an MD, DO, nurse practitioner, physician assistant, or licensed psychologist. For substance use-focused diagnostic assessment, the team must include an LCAS. b. For beneficiaries with intellectual or developmental disabilities, one team member shall be an MD, DO, nurse practitioner, physician assistant, or licensed psychologist and one team member must be a master’s level QP with at least two years of experience with individuals with intellectual or developmental disabilities. c. The MD, DO, NP, PA, or psychologist shall have the required experience with the population served in order to provide this service.</t>
  </si>
  <si>
    <t>Evidence of training parents, guardians, and caregivers on interventions consistent with the RBBHT</t>
  </si>
  <si>
    <t>Section 1: Agency Access and Availability</t>
  </si>
  <si>
    <t>Section 2: Treatment Planning, Provision &amp; Documentation</t>
  </si>
  <si>
    <t>Section 4: Review Elements Applicable to Innovations Waiver Services</t>
  </si>
  <si>
    <t>Section 5: Review Elements Applicable to Intensive In Home (IIH) Services</t>
  </si>
  <si>
    <t>Section 6: Review Elements Applicable to Psychosocial Rehabilitation (PSR) Services</t>
  </si>
  <si>
    <t>Section 8: Review Elements Applicable to Mobile Crisis Management (MCM) Services</t>
  </si>
  <si>
    <t>Section 9: Review Elements Applicable to Mutisystemic Therapy (MST) Services</t>
  </si>
  <si>
    <t>Section 10: Review Elements Applicable to Substance Abuse Intensive Outpatient Program (SAIOP) Services</t>
  </si>
  <si>
    <t>Section 11: Review Elements Applicable to Substance Abuse Comprehensive Outpatient Treatment (SACOT) Services</t>
  </si>
  <si>
    <t>Section 12: Review Elements Applicable to Psychiatric Residential Treatment Facility (PRTF) Services</t>
  </si>
  <si>
    <t>Section 13: Review Elements Applicable to Residential Level 2 (Program Type) Services</t>
  </si>
  <si>
    <t>Section 14: Review Elements Applicable to Residential Level 3 Services</t>
  </si>
  <si>
    <t>Section 15: Review Elements Applicable to Residential Level 4 Services</t>
  </si>
  <si>
    <t>Section 16: Review Elements Applicable to Residential Level 2 Family Type/Therapeutic Foster Care (TFC) Services</t>
  </si>
  <si>
    <t>Total Met</t>
  </si>
  <si>
    <t>% Met</t>
  </si>
  <si>
    <t>Total Not Met</t>
  </si>
  <si>
    <t>% Not Met</t>
  </si>
  <si>
    <t>Total N/A</t>
  </si>
  <si>
    <t>Section 17: Review Elements Applicable to Intensive Alternative Family Treatment (IAFT) Services</t>
  </si>
  <si>
    <t>Section 19: Review Elements Applicable to Peer Support Services (PSS)</t>
  </si>
  <si>
    <t>Section 20: Review Elements Applicable to RB-BHT Services</t>
  </si>
  <si>
    <t xml:space="preserve">Is progress noted in at least 1 of the expected clinical outcomes OR, if progress is not noted, is it being addressed by the provider/treatment team and are appropriate modifications being made to the plan- goals, strategies and interventions? </t>
  </si>
  <si>
    <t>Does the documetation indicate the requirements of the service definition were met?</t>
  </si>
  <si>
    <t>Is there evidence of direct clinical interventions by the LP/team leader to include individual and/or family therapy?</t>
  </si>
  <si>
    <t>SU disorder tx interventions provided (if SU dx is present)?</t>
  </si>
  <si>
    <t>Was a Behavior Support Plan developed with the member and caregivers?</t>
  </si>
  <si>
    <t>Is there evidence the parent/caregiver was an active participant in treatment?</t>
  </si>
  <si>
    <t>The program/service is provided under the direction of a QP.</t>
  </si>
  <si>
    <t>The program is licensed, is available at least 3 hours/day year round, and operates the same hours as school during the school year.</t>
  </si>
  <si>
    <t>SU disorder treatment interventions provided (if SU dx is present)</t>
  </si>
  <si>
    <t>Team Composition = Team Lead (Master’s Level QP) &amp; 2 QPs</t>
  </si>
  <si>
    <t>Team member-to-family ratio does not exceed 1:5.</t>
  </si>
  <si>
    <t>Consultative and treatment services at a qualified professional level shall be provided four hours per child per week.</t>
  </si>
  <si>
    <t>Is there documentation that the Child Placing Agency staff is qualified to provide supervision to TF parent?</t>
  </si>
  <si>
    <t>(70G) Therapeutic foster parents providing treatment to children or youth with substance abuse treatment needs shall receive supervision from a qualified substance abuse professional as defined in 10A NCAC 27G .0104.</t>
  </si>
  <si>
    <t xml:space="preserve">The assessment includes the required elements:
a. description of the presenting problems, including source of distress, precipitating events, and associated problems or symptoms; b. chronological general health, past trauma history and behavioral health history (including both mental health and substance use including tobacco use) of the beneficiary’s symptoms, treatment, and treatment response; c. current medications for medical, psychiatric, and substance use disorder treatment. Identify past medications that were ineffective or caused significant side effects or adverse reactions.; d. a review of biological, psychological, familial, social, developmental and environmental dimensions to identify strengths, needs, and risks in each area; e. evidence of beneficiary and legally responsible person’s (if applicable) participation in the assessment; f. analysis and interpretation of the assessment information with an appropriate case formulation including determination of ASAM level of care when a substance use disorder is present; g. diagnosis using the DSM-5, or any subsequent editions of this reference material including mental health, substance use disorders, or intellectual or developmental disabilities, as well as physical health conditions and functional impairment; h. recommendations for additional assessments, services, supports or treatment based on the results of the diagnostic assessment; i. the diagnostic assessment must be signed and dated by the licensed professionals completing the assessment; and j. evidence of an interdisciplinary team service note that documents the team’s review and discussion of the assessment. </t>
  </si>
  <si>
    <t>The program is under the direction of QP.</t>
  </si>
  <si>
    <t>Evidence of at least one in-person, telehealth, or telephonic, audio-only communication contact by the QP with the beneficiary within 90 days of PSS being initiated and no less than every 90 days thereafter to monitor the beneficiary’s progress and effectiveness of the program; and to review with the beneficiary the goals of their PCP and document progress</t>
  </si>
  <si>
    <t>Team Composition= LQASP, Certified QP, Paraprofessional (w/ at least 40 hours training required by BACB)</t>
  </si>
  <si>
    <t>PROVIDER NAME:</t>
  </si>
  <si>
    <t>PROVIDER MAIN ADDRESS:</t>
  </si>
  <si>
    <t>NPI #:</t>
  </si>
  <si>
    <t>PROVIDER #:</t>
  </si>
  <si>
    <t>BEGIN REVIEW DATE:</t>
  </si>
  <si>
    <t>END REVIEW DATE:</t>
  </si>
  <si>
    <t>NAME OF REVIEWER(S):</t>
  </si>
  <si>
    <t>Section 1: Applies to Staff for ALL Services</t>
  </si>
  <si>
    <t>Date of Hire</t>
  </si>
  <si>
    <t>Credentials</t>
  </si>
  <si>
    <t>Date:</t>
  </si>
  <si>
    <t>Education</t>
  </si>
  <si>
    <t>Experience per Rule</t>
  </si>
  <si>
    <t>Experience per Service Definition</t>
  </si>
  <si>
    <t>Job Description</t>
  </si>
  <si>
    <t>Licensed Professional, as applicable</t>
  </si>
  <si>
    <t>Is there a Supervision Plan, written and Implemented according to Rule?</t>
  </si>
  <si>
    <t>Is supervision being provided according to the service definition?</t>
  </si>
  <si>
    <t>Agency Orientation</t>
  </si>
  <si>
    <t>Training in Client Rights</t>
  </si>
  <si>
    <t>Training in Confidentiality</t>
  </si>
  <si>
    <t>Training in Infectious Diseases and Bloodborne Pathogens</t>
  </si>
  <si>
    <t>Medication Administration Training</t>
  </si>
  <si>
    <t>Training in Alternatives to Restrictive Interventions</t>
  </si>
  <si>
    <t>Crisis Response training (3 hours) within 30 days of hire for this service</t>
  </si>
  <si>
    <t>Service Definition Training (3 hours) within 30 days of hire for this service</t>
  </si>
  <si>
    <t>PCP Instructional Elements [for IIH Team Leaders and QPs responsible for PCP] (3 hours) within 30 days of hire for this service</t>
  </si>
  <si>
    <t>Person-Centered Thinking training (12 hours) within 90 days of hire for this service</t>
  </si>
  <si>
    <t>Training on Trauma-Focused Therapy or Family Therapy or Cognitive Behavioral Therapy (24 hours/3-day minimum training) within 90 days of hire for this service</t>
  </si>
  <si>
    <t>Annual follow-up training for Trauma-Focused Therapy or Family Therapy or Cognitive Behavioral Therapy (10 hours minimum, unless specified by developer of modality)</t>
  </si>
  <si>
    <t>MI Training by MINT Trainer (13 hours - mandatory 2-day training) within 90 days of hire for this service</t>
  </si>
  <si>
    <t>Introduction to System of Care (11 hours) within 90 days of hire for this service</t>
  </si>
  <si>
    <t>Supervisory Level Training [for Team Leaders only] required by developer of the designated therapy, practice, or model (12 hours) within 90 days of hire for this service</t>
  </si>
  <si>
    <t>Training to meet the needs of client as specified in the treatment plan</t>
  </si>
  <si>
    <t>Section 2: Applies to Innovations Staff</t>
  </si>
  <si>
    <t>If providing transportation, does staff have a valid NC driver's license or other valid driver's license, a safe driving record, and an acceptable level of automobile liability insurance?</t>
  </si>
  <si>
    <t>Is staff member currently certified in CPR?</t>
  </si>
  <si>
    <t>Is staff member trained in First Aid?</t>
  </si>
  <si>
    <t>Is there documentation that the staff is qualified to provide the service billed?</t>
  </si>
  <si>
    <t>Staff name:</t>
  </si>
  <si>
    <t>Is the staff supervision plan implemented as written?</t>
  </si>
  <si>
    <t>Was there a Health Care Personnel Registry check completed for the staff prior to this event’s date of service [unlicensed employees only]?</t>
  </si>
  <si>
    <t>Did the provider agency require disclosure of any criminal conviction by the staff person(s) who provided this service?</t>
  </si>
  <si>
    <t>Was the appropriate criminal record check completed prior to this date of service?</t>
  </si>
  <si>
    <t>Person-Centered Thinking training (6 hours) within 90 days of hire for this service</t>
  </si>
  <si>
    <t>PCP Instructional Elements - QPs responsible for PCP (3 hours) within 30 days of hire for this service</t>
  </si>
  <si>
    <t>Crisis Response Training (3 hours) within 30 days of hire for this service</t>
  </si>
  <si>
    <t>System of Care Training (11 hours) within 30 days of hire for this service</t>
  </si>
  <si>
    <t>Required training specific to the selected clinical model or Evidence Based Treatment within 30 days of hire for this service</t>
  </si>
  <si>
    <t>Person-Centered Thinking Training (12 hours) within 90 days of hire for this service</t>
  </si>
  <si>
    <t>PCP  Instructional Elements (QP responsible for PCP) (3 hours) within 30 days of hire for this service</t>
  </si>
  <si>
    <t>MST Introductory Training</t>
  </si>
  <si>
    <t>MST Quarterly Training</t>
  </si>
  <si>
    <t>Person Centered Thinking training (6 hours) within 90 days of hire for this service</t>
  </si>
  <si>
    <t>PCP Instructional Elements - QP responsible for PCP (3 hours) within 90 days of employment for this service</t>
  </si>
  <si>
    <t>Has at least one person for each shift completed sex offender training, when applicable?</t>
  </si>
  <si>
    <t>Continuing education related to PSS and the population being served (10 hours annually)</t>
  </si>
  <si>
    <t>PCP Instructional Elements w/ Comprehensive Prevention and Intervention Crisis Plan Training (3 hours)- supervisor only</t>
  </si>
  <si>
    <t>Peer Support Supervisor training (3 hours) within 90 days of hire for this service- supervisor only</t>
  </si>
  <si>
    <t>Person Centered Thinking (12 hours) within 90 days of hire for this service- supervisor only</t>
  </si>
  <si>
    <t>Is the staff member trained to have basic knowledge about mental illnesses and psychotropic medications and their side effects; developmental disabilities and accompanying behaviors; the nature of addiction and recovery and the withdrawal syndrome; and treatment methodologies for adults and children in crisis?</t>
  </si>
  <si>
    <t>Section 18: Review Elements Applicable to Diagnostic Assessment (DA) Services</t>
  </si>
  <si>
    <t>Section 7: Review Elemeents Applicable to Child &amp; Adolescent Day Treatment (CADT/Day Tx) Services</t>
  </si>
  <si>
    <t>A pre-admission nursing screen conducted by a Registered Nurse to determine medical appropriateness for this level of a care</t>
  </si>
  <si>
    <t>A nursing assessment within 24 hours of admission to follow up on any medical needs identified in the screen that did not preclude admission to the facility.</t>
  </si>
  <si>
    <t>A psychiatric evaluation must be completed in-person or via telehealth by the psychiatrist within 24 hours of admission.</t>
  </si>
  <si>
    <t>A clinical assessment at the time of admission to include: 1. the beneficiary’s presenting problem(s); 2. the beneficiary’s needs and strengths; 3. a provisional or admitting diagnosis(es), with an established diagnosis(es) prior to discharge; 4. a pertinent social, family, and medical history; and 5. recommendations for other evaluations or assessments as appropriate.</t>
  </si>
  <si>
    <t>A comprehensive clinical assessment (CCA) documenting medical necessity must be completed by a licensed professional prior to discharge as part of the provision of this service. The CCA must be in compliance with the requirements of Clinical Coverage Policy 8C and also address the following: 1. screening for trauma exposure and symptoms related to that exposure and recommendations for interventions; 2. detailed assessment of the presenting problem(s), including input from other licensed professionals if the child is dually diagnosed; 3. review of any available prior assessments, including functional behavior analyses; and 4. recommendations for any needed community services or supports to prevent future crises.</t>
  </si>
  <si>
    <t>Reviewer/Auditor</t>
  </si>
  <si>
    <t>Date of Birth</t>
  </si>
  <si>
    <t>Record #</t>
  </si>
  <si>
    <t>Date of Service</t>
  </si>
  <si>
    <t>Units Billed</t>
  </si>
  <si>
    <t>Amount Paid</t>
  </si>
  <si>
    <t>Payer Source</t>
  </si>
  <si>
    <t>Service Type</t>
  </si>
  <si>
    <t>Review/Audit Date</t>
  </si>
  <si>
    <t>Staff Name</t>
  </si>
  <si>
    <t>Staff Title of Position</t>
  </si>
  <si>
    <t>Staff File Reviewed</t>
  </si>
  <si>
    <t>Event</t>
  </si>
  <si>
    <t>Section 21: Review Elements Applicable to Facility Based Crisis (FBC) for Children/Adolescents</t>
  </si>
  <si>
    <t>Reviewer's Initials:</t>
  </si>
  <si>
    <t>Was psychoeducation provided to member, family/caregivers, other supports re: dx/treatment/condition, etc.?</t>
  </si>
  <si>
    <t xml:space="preserve">COMMENTS: </t>
  </si>
  <si>
    <t>Position/Job Title</t>
  </si>
  <si>
    <t># Met</t>
  </si>
  <si>
    <t># Not Met</t>
  </si>
  <si>
    <t># N/A</t>
  </si>
  <si>
    <t>Name of Reviewer(s):</t>
  </si>
  <si>
    <t># of Scorable Records</t>
  </si>
  <si>
    <t xml:space="preserve">Detailed Results </t>
  </si>
  <si>
    <t>Overall Score:</t>
  </si>
  <si>
    <t>Staff Name:</t>
  </si>
  <si>
    <t>Does the agency have tobacco free signage posted as well as Quitline signage and material?</t>
  </si>
  <si>
    <t>Service Categories</t>
  </si>
  <si>
    <t>.1100 Partial hospitalization-Individuals-Acute MI</t>
  </si>
  <si>
    <t xml:space="preserve">.1200 Psychosocial Rehab-Individuals-SPMI </t>
  </si>
  <si>
    <t>.1300 Residential treatment-Minors—Level II</t>
  </si>
  <si>
    <t>.1400 Day treatment-Minors-MI</t>
  </si>
  <si>
    <t>.1700 Residential Tx Staff Secure-Minors-Level III</t>
  </si>
  <si>
    <t>.1800 Intensive Residential Tx-Minors-Level IV</t>
  </si>
  <si>
    <t xml:space="preserve">.1900 PRTF – PRTF-Minors  </t>
  </si>
  <si>
    <t>.2100 Specialized community residential for individuals with developmental disabilities</t>
  </si>
  <si>
    <t>.2200 Before/after school &amp; summer-Minors-IID</t>
  </si>
  <si>
    <t>.2300 ADVP-IID</t>
  </si>
  <si>
    <t>.2400 Day Services for children-DD</t>
  </si>
  <si>
    <t>.3100 Non-hospital med detox</t>
  </si>
  <si>
    <t>.3200 Social setting detox-SA</t>
  </si>
  <si>
    <t>.3300 Outpatient detoxification-SA</t>
  </si>
  <si>
    <t>.3400 Residential treatment-SA</t>
  </si>
  <si>
    <t>.3500 Outpatient-Individuals with SA</t>
  </si>
  <si>
    <t>.3600 Outpatient narcotic addiction treatment</t>
  </si>
  <si>
    <t>.3700 Day treatment-Adults-SA</t>
  </si>
  <si>
    <t>.4100 Therapeutic res-Adults/Child</t>
  </si>
  <si>
    <t>.4300 Therapeutic Community-Adults-SA</t>
  </si>
  <si>
    <t>.4400 SAIOP</t>
  </si>
  <si>
    <t>.4500 SACOT</t>
  </si>
  <si>
    <t>.5000 Facility based crisis-All disability groups</t>
  </si>
  <si>
    <t xml:space="preserve">.5100 Community respite-All disability  </t>
  </si>
  <si>
    <t>.5200 Residential camps-Minors</t>
  </si>
  <si>
    <t>.5400 Day activity-All disability</t>
  </si>
  <si>
    <t>.5500 Sheltered Workshops-All disability</t>
  </si>
  <si>
    <t>.5600A Group homes-Adults-MI</t>
  </si>
  <si>
    <t>.5600B Group homes-Minors-IID</t>
  </si>
  <si>
    <t>.5600C Group homes-Adults-IID</t>
  </si>
  <si>
    <t xml:space="preserve">.5600D Group homes-Minors-SA  </t>
  </si>
  <si>
    <t>.5600E Adult Halfway House-SA</t>
  </si>
  <si>
    <t>.5600F Alternative family living</t>
  </si>
  <si>
    <t>POST-PAYMENT REVIEW SAMPLE</t>
  </si>
  <si>
    <t xml:space="preserve">Authorizations to release information are specific to include the individual's name, the name of the facility releasing information, the name of the individual or entity to whom information is being released, the specific information to be released, the purpose, the length of time the consent is valid, and the signatures of the individual/legally responsible person. </t>
  </si>
  <si>
    <t>Team Composition = Team Lead (Master’s Level QP) &amp; 3 QPs</t>
  </si>
  <si>
    <t xml:space="preserve">Beneficiaries must have ready access to psychiatric assessment and treatment services when warranted by the presence of symptoms indicating co-occurring substance use and mental health disorders. </t>
  </si>
  <si>
    <t>Training in appropriate crisis intervention strategies within the first 90 days of employment?</t>
  </si>
  <si>
    <t>Documentation training (1 hour) within 30 days of hire for this service</t>
  </si>
  <si>
    <r>
      <t xml:space="preserve">Team is composed of: 
o At least 1 QP
o At least 1 Nurse, CSW or Psychologist
o At least 1 LCAS, CCS, or CSAS
o Paraprofessionals (with crisis stabilization experience; must have supervising professional available)
o Access to board certified or eligible psychiatrist (must be available 24/7-365)
o Access to QP or AP with I/DD experience
</t>
    </r>
    <r>
      <rPr>
        <sz val="10"/>
        <color rgb="FFFF0000"/>
        <rFont val="Calibri"/>
        <family val="2"/>
        <scheme val="minor"/>
      </rPr>
      <t/>
    </r>
  </si>
  <si>
    <t>Section 1: Agency Access and Availability- Applicable to ALL providers</t>
  </si>
  <si>
    <t>Section 2: Treatment Planning, Provision &amp; Documentation- Applicable to ALL providers/services</t>
  </si>
  <si>
    <t>Crisis Response Training (3 hours), w/ at least 1 hour focused on ind. w/ TBI in crisis, within 30 days of hire for this service</t>
  </si>
  <si>
    <t>SU &amp; TBI Training (2 hours) within 30 days of hire for this service</t>
  </si>
  <si>
    <t>Behavioral &amp; Cognitive Challenges (1.5 hours) within 30 days of hire for this service</t>
  </si>
  <si>
    <t>Intro to TBI training (1.5 hours) within 30 days of hire</t>
  </si>
  <si>
    <t>Crisis Response Training (3 hours), w/ at least 1 hour focused on ind. w/ TBI in crisis, ANNUALLY</t>
  </si>
  <si>
    <t>Continuing education in evidence based and promising treatment practices (10 hours), with at least 5 hours focusing specifically on working with an individual with TBI, ANNUALLY</t>
  </si>
  <si>
    <t>The provider shall ensure that staff who are providing TBI Long Term Residential Rehabilitation have completed TBI special population training based on staff experience and training needs (e.g., intellectual and developmental disabilities, geriatric, traumatic brain injury, deaf and hard of hearing, co-occurring intellectual and mental health and co-occurring intellectual and developmental disabilities and substance use disorder) as required. Such training should be completed prior to working with individuals and updated as individuals’ needs change.</t>
  </si>
  <si>
    <t xml:space="preserve">Is there a valid service note? </t>
  </si>
  <si>
    <t>Was treatment provided by a team composed of FTE (no more than 2) LP/team leader(s), FTE (no more than 2) QP(s), FTE (no more than 2) QP or AP (1 CCS, LCAS or CSAC if treating a member w/ SU) and Serving No More Than 12 Families.</t>
  </si>
  <si>
    <t>The program must be under the clinical supervision of a CCS or a LCAS who is on site a minimum of 50% of the hours the service is in operation (per policy/schedule)</t>
  </si>
  <si>
    <t>Documented discharge plan in medical record</t>
  </si>
  <si>
    <t xml:space="preserve">Evidence of a. Individual counseling and support; b. Group counseling and support; c. Family counseling, training or support; d. Biochemical assays to identify recent drug use (e.g. urine drug screens)e. vocational skills leading to work activity by reducing substance use as a barrier to employment; f. social and interpersonal skills g. improved family functioning;
h. the understanding of addictive disease; and i. the continued commitment to a recovery and maintenance program. </t>
  </si>
  <si>
    <t xml:space="preserve">Is there a NC Sex Offender and Public Protection Registry completed for supervising agency QP prior to the date of service and every two years thereafter?         </t>
  </si>
  <si>
    <t xml:space="preserve">Is there a NC Sex Offender and Public Protection Registry completed for supervising agency QP prior to the date of service and every two years thereafter?        </t>
  </si>
  <si>
    <t>Evidence of psychiatric oversight (monthly if on meds./quarterly if not on meds)</t>
  </si>
  <si>
    <t>CONTACT NAME</t>
  </si>
  <si>
    <t>CONTACT PHONE NUMBER</t>
  </si>
  <si>
    <t xml:space="preserve">CONTACT EMAIL </t>
  </si>
  <si>
    <t>Documented Discharge plan in medical record</t>
  </si>
  <si>
    <t>Evidence of a. Individual counseling and support; b. Group counseling and support; c. Family counseling, training or support; d. Biochemical assays to identify recent drug use (e.g. urine drug screens);e. vocational skills leading to work activity by reducing substance use as a barrier to employment;f. social and interpersonal skills;g. improved family functioning;h. the understanding of addictive disease; and i. the continued commitment to a recovery and maintenance program.</t>
  </si>
  <si>
    <t>QP-to-CPSS ratio is no more than 1:8 and CPSS-to-member ratio does not exceed 1:15, and group ration for CPSS Group Facilitator to beneficiaries is 1:12</t>
  </si>
  <si>
    <t>Evidence of PSS providing structured services.</t>
  </si>
  <si>
    <t>Evidence of ASD diagnosis being confirmed with 6 months of provisional diagnosis for members under the age of 3, at the time of initiating services.</t>
  </si>
  <si>
    <t>The staff providing the service is supervised by a LQASP or a C-QP?</t>
  </si>
  <si>
    <t>Evidence of active engagement from member's family/caregiver/LRP and significant others involved in the child's life.</t>
  </si>
  <si>
    <t>Evidence of required team Composition:  .5 FTE Medical Director who is a board-eligible or board-certified Child Psychiatrist, 0.5 FTE Licensed Practicing Psychologist, Registered Nurse ,One FTE Licensed Professional</t>
  </si>
  <si>
    <t>Evidence of referral for care coordinaition occurring within 24 hours of admission for members not already linked with a Care Coordinator.</t>
  </si>
  <si>
    <t xml:space="preserve">Section 22: Partial Hosp., Med CRT, Detox Staff   </t>
  </si>
  <si>
    <t>Parthial Hospitalization Services are provided in a licensed facility that offers a structured, therapeutic program under
the direction of a physician that may or may not be hospital based</t>
  </si>
  <si>
    <t>Parthial Hospitalization Staff shall include at least one qualified mental health professional</t>
  </si>
  <si>
    <t xml:space="preserve">Parthial Hospitalization Each facility serving minors shall have: (1) a program director who has a minimum of two years experience in child or adolescent services and who has educational preparation in administration, education, social work, nursing, psychology or a related field; and (2) one staff member present if only one client is in the program, and two staff members present when two or more clients are in the program. </t>
  </si>
  <si>
    <t>Parthial Hospitalization Each facility shall have a minimum ratio of one staff member present for every six clients at all times</t>
  </si>
  <si>
    <t>MCRT, Detox A physician is available 24-hours a day for consult.</t>
  </si>
  <si>
    <t xml:space="preserve">MCRT, Detox The physician’s assessment must be conducted within 24 hours of admission. </t>
  </si>
  <si>
    <t>MCRT, Detox A registered nurse is available to conduct a nursing assessment on admission and
oversee the monitoring of a beneficiary’s progress and medication administration on an hourly basis.</t>
  </si>
  <si>
    <t xml:space="preserve">MCRT The program must be under the clinical supervision of a LCAS or CCS who is on site a minimum of 8 hours per day when the service is in operation and available by phone 24- hours-a-day. </t>
  </si>
  <si>
    <t>MCRT A discharge plan shall be discussed with the beneficiary and included in the record</t>
  </si>
  <si>
    <t>MCRT The beneficiary meets ASAM Level 3.7 criteria</t>
  </si>
  <si>
    <t xml:space="preserve">Section 23:  State Funded Long-term TBI Residential Rehab </t>
  </si>
  <si>
    <t>The service must be provided in a licensed Supervised Living facility (i.e., Group Home or Alternative Family
Living [AFL]) setting) of the member's choice.</t>
  </si>
  <si>
    <t xml:space="preserve">The service includes training and support for relearning skills, developing compensatory strategies and practicing new skills and for improvement of existing skills to assist the individual to complete activities of daily living and/or instrumental activities of daily living to the greatest level of independence possible. </t>
  </si>
  <si>
    <t>Treatment plan documents the supports needed based on the NC TBI Risk Support Needs Assessment, NC TBI Wellness Assessment, or a comparable TBI Assessment that addresses TBI-related Risk and TBI-related Wellness supports needs</t>
  </si>
  <si>
    <t>Physical Examination completed by a physician or physician assistant within one year prior to admission and annually thereafter.</t>
  </si>
  <si>
    <t>Service available during the hours that meet the needs of the member, including evening, weekends, or both.</t>
  </si>
  <si>
    <t>Meets staff ratios
Level 1: Group ratio for TBI Long Term Residential Rehabilitation is 1 (one) Paraprofessional to no more than 3 (three) Individuals.
Level 2: Group ratio for TBI Long Term Residential Rehabilitation is 2 (two) Paraprofessionals to no more than 3 (three) Individuals</t>
  </si>
  <si>
    <t xml:space="preserve">Does the CCA process include the completion of the NC TBI Risk Support Needs Assessment and the NC TBI Wellness Assessment or a comparable TBI Assessment that addresses both TBI-related risk and TBI-related wellness support needs?
</t>
  </si>
  <si>
    <t>Is there evidence of a Psychological, Neuropsychological, or Psychiatric evaluation, supported by appropriate psychological/neuropsychological testing, that denotes a DD or a TBI condition being completed by a qualified licensed professional prior to the provision of service?</t>
  </si>
  <si>
    <t>TOTAL</t>
  </si>
  <si>
    <t>Review Summary Total</t>
  </si>
  <si>
    <r>
      <t xml:space="preserve">                                           </t>
    </r>
    <r>
      <rPr>
        <b/>
        <sz val="18"/>
        <color theme="1"/>
        <rFont val="Arial"/>
        <family val="2"/>
      </rPr>
      <t>Provider Monitoring Set Up Information</t>
    </r>
  </si>
  <si>
    <t>Item</t>
  </si>
  <si>
    <t>Review Items</t>
  </si>
  <si>
    <t xml:space="preserve">                       </t>
  </si>
  <si>
    <t xml:space="preserve">                                      </t>
  </si>
  <si>
    <t>REVIEW DATE(S):</t>
  </si>
  <si>
    <t xml:space="preserve">                                                                                                                                                                                                                                                                                                                                       SCORE</t>
  </si>
  <si>
    <t>Provider Name</t>
  </si>
  <si>
    <t>Review Dates</t>
  </si>
  <si>
    <t>Name of Reviewers</t>
  </si>
  <si>
    <t>Provider #</t>
  </si>
  <si>
    <t>Review Date (s):</t>
  </si>
  <si>
    <t>Is there evidence that the RB-BHT team composition meets the requirements according to the CCP?</t>
  </si>
  <si>
    <t xml:space="preserve">Is there evidence that a clinical assessment was completed at the time of admission? </t>
  </si>
  <si>
    <t>Is there evidence that a comprehensive clinical assessment documenting medical necessity was completed by a licensed professional prior to discharge?</t>
  </si>
  <si>
    <t>Section 4: Applies to Day Tx Staff</t>
  </si>
  <si>
    <t>Section 5: Applies to MCM Staff</t>
  </si>
  <si>
    <t>Section 6: Applies to MST Staff</t>
  </si>
  <si>
    <t>Section 7: Applies to SAIOP and SACOT Staff</t>
  </si>
  <si>
    <t>Section 8: Applies to Residential Treatment (all levels) Staff</t>
  </si>
  <si>
    <t>Section 9: Applies to PRTF Staff</t>
  </si>
  <si>
    <t>Section 10: Applies to DA Staff</t>
  </si>
  <si>
    <t xml:space="preserve">Section 11: Applies to PSS Staff </t>
  </si>
  <si>
    <t>Section 12: Applies to FBC Staff</t>
  </si>
  <si>
    <t>Section 13: Applies to Partial Hosp., Med CRT, Detox Staff</t>
  </si>
  <si>
    <t>Section 14:  Applies to State Funded Long-term TBI Residential Rehab Staff</t>
  </si>
  <si>
    <t>`</t>
  </si>
  <si>
    <t>Is there documentation that the therapeutic foster parent received weekly supervision?</t>
  </si>
  <si>
    <t>Partial Hospitalization Staff shall include at least one qualified mental health professional</t>
  </si>
  <si>
    <t xml:space="preserve">Partial Hospitalization Each facility serving minors shall have: (1) a program director who has a minimum of two years experience in child or adolescent services and who has educational preparation in administration, education, social work, nursing, psychology or a related field; and (2) one staff member present if only one client is in the program, and two staff members present when two or more clients are in the program. </t>
  </si>
  <si>
    <t>Partial Hospitalization Each facility shall have a minimum ratio of one staff member present for every six clients at all times</t>
  </si>
  <si>
    <t>PROVIDER MONITORING SUMMARY OF RESULTS</t>
  </si>
  <si>
    <t>Is there evidence the provider agency meets the access standards related to Office Wait Time (scheduled, walk-ins, and emergency)?</t>
  </si>
  <si>
    <t>Partial Hospitalization Services are provided in a licensed facility that offers a structured, therapeutic program under the direction of a physician that may or may not be hospital based</t>
  </si>
  <si>
    <t xml:space="preserve">The service was delivered under the direction of a full time program director who meets the requirements specified for a QP (preferably Master’s level or a licensed professional), has a minimum of two years’ experience in child and adolescent mental health or substance use treatment services, and who must be actively involved in program development, implementation, and service delivery. </t>
  </si>
  <si>
    <t>Provider Main Address</t>
  </si>
  <si>
    <t>Does the individual meet the entrance criteria for this service?</t>
  </si>
  <si>
    <t>Does the individual meet Continued Service and Utilization Review Criteria?  [Level of functioning not restored or the individual continues to be at risk for relapse, OR ASAM Criteria for Dimension 5 Relapse Continued Use or Continued Problem Potential.]</t>
  </si>
  <si>
    <t>Is there a discharge plan in the service record?</t>
  </si>
  <si>
    <t>Is there documentation that the discharge plan was discussed with the service recipient?</t>
  </si>
  <si>
    <t>Does the documentation [MAR] include a valid signature or initials of the person who delivered the service?</t>
  </si>
  <si>
    <t>Does the service documentation contain the required elements of a modified service note?</t>
  </si>
  <si>
    <t>Does the person providing the service meet staff requirements for the service provided?  [Staff must be a Registered Nurse, Licensed Practical Nurse, Physician, or Pharmacist.]</t>
  </si>
  <si>
    <t>Last Name</t>
  </si>
  <si>
    <t>First Name</t>
  </si>
  <si>
    <t>Note:</t>
  </si>
  <si>
    <t>Scorable records or items do not include those determined to be N/A.</t>
  </si>
  <si>
    <t>Scorable records or items Met and Overall Results that Met the 85% Threshold are shaded green.</t>
  </si>
  <si>
    <t>Scorable records or items Not Met and Overall Results that Did Not Meet the 85% Threshold are shaded pink.</t>
  </si>
  <si>
    <r>
      <t xml:space="preserve">Items scored as </t>
    </r>
    <r>
      <rPr>
        <b/>
        <sz val="10"/>
        <color indexed="10"/>
        <rFont val="Arial"/>
        <family val="2"/>
      </rPr>
      <t>Not Met</t>
    </r>
    <r>
      <rPr>
        <b/>
        <sz val="10"/>
        <rFont val="Arial"/>
        <family val="2"/>
      </rPr>
      <t xml:space="preserve"> may require corrective action as requested by the LME/MCO.</t>
    </r>
  </si>
  <si>
    <t xml:space="preserve">Section 3: Review Rights and Confidentiality Elements-Applicable to ALL providers.  </t>
  </si>
  <si>
    <t xml:space="preserve">The Day Treatment Program staff collaborates with the school and other service providers prior to admission and throughout service duration. The roles of Day Treatment staff and educational or academic staff are established through the MOA (if Applicable) among the Day Treatment provider, the Local Management Entity, and the Local Education Agency (or private or charter school as Applicable). </t>
  </si>
  <si>
    <t xml:space="preserve">The assessment includes the required elements:
a. description of the presenting problems, including source of distress, precipitating events, and associated problems or symptoms; b. chronological general health, past trauma history and behavioral health history (including both mental health and substance use including tobacco use) of the beneficiary’s symptoms, treatment, and treatment response; c. current medications for medical, psychiatric, and substance use disorder treatment. Identify past medications that were ineffective or caused significant side effects or adverse reactions.; d. a review of biological, psychological, familial, social, developmental and environmental dimensions to identify strengths, needs, and risks in each area; e. evidence of beneficiary and legally responsible person’s (if Applicable) participation in the assessment; f. analysis and interpretation of the assessment information with an appropriate case formulation including determination of ASAM level of care when a substance use disorder is present; g. diagnosis using the DSM-5, or any subsequent editions of this reference material including mental health, substance use disorders, or intellectual or developmental disabilities, as well as physical health conditions and functional impairment; h. recommendations for additional assessments, services, supports or treatment based on the results of the diagnostic assessment; i. the diagnostic assessment must be signed and dated by the licensed professionals completing the assessment; and j. evidence of an interdisciplinary team service note that documents the team’s review and discussion of the assessment. </t>
  </si>
  <si>
    <t>DHHS-approved training in high-fidelity ACT within the first 120 days of hire for this service</t>
  </si>
  <si>
    <t>Crisis Response training within the first 120 days of hire for this service</t>
  </si>
  <si>
    <t>Training in brief Motivational Interviewing within the first 120 days of hire for this service</t>
  </si>
  <si>
    <t>Training in Person-Centered Thinking [6 hours] within the first 120 days of hire for this service</t>
  </si>
  <si>
    <t>PCP Instructional Elements (QP responsible for PCP) (3 hours) within 120 days of hire for this service</t>
  </si>
  <si>
    <t>3 hours of additional training for each year of employment in an area that is fitting with his or her area of expertise?</t>
  </si>
  <si>
    <t>Section 15:  Applies to Assertive Community Treatment (ACT) Program</t>
  </si>
  <si>
    <t>For Team Leaders and QPs responsible for PCP:  PCP Instructional Elements (3 hours) within 30 days of hire for this service</t>
  </si>
  <si>
    <t>Training on Cognitive Behavior Therapy, Trauma Focused Therapy, or Illness Management &amp; Recovery [SAMHSA Toolkit] (24 hours/3-day minimum training), specific to the population to be served within 90 days of hire for this service</t>
  </si>
  <si>
    <t>Annual follow-up training and ongoing continuing education for fidelity to chosen modality for Cognitive Behavior Therapy, Trauma Focused Therapy, or Illness Management &amp; Recovery SAMHSA Toolkit (10 hours minimum, unless otherwise specified by developer of modality)</t>
  </si>
  <si>
    <t>Section 16:  Applies to Community Support Team (CST)</t>
  </si>
  <si>
    <t>Section 17:  Applies to Opioid Treatment Program Service</t>
  </si>
  <si>
    <t>Has the staff member received continuing education to include understanding of: (1) the nature of addiction; and  (2) the withdrawal syndrome; and (3) group and family therapy?</t>
  </si>
  <si>
    <t xml:space="preserve"> 	For PSR Only:  Person-Centered Thinking training (6 hours) within 90 days of hire for this service</t>
  </si>
  <si>
    <t>Section 18:  Applies to Psychosocial Rehabilitation (PSR)</t>
  </si>
  <si>
    <t xml:space="preserve">Section 22: Review Elements Applicable to Partial Hosp., Med CRT, Detox Staff   </t>
  </si>
  <si>
    <t xml:space="preserve">Section 23:  Review Elements Applicable to State Funded Long-term TBI Residential Rehab </t>
  </si>
  <si>
    <t>Section 24: Review Elements Applicable to Opioid Treatment Program Service</t>
  </si>
  <si>
    <t xml:space="preserve">OVERALL SUMMARY  </t>
  </si>
  <si>
    <t>Summary Results For All Post-Payment Review Items</t>
  </si>
  <si>
    <t>Post-Payment Review Tool for Providers</t>
  </si>
  <si>
    <t># Scorable Records / Items</t>
  </si>
  <si>
    <t xml:space="preserve">Is there documentation that the therapeutic foster parent received weekly supervision? </t>
  </si>
  <si>
    <t>Does the agency provide access to tobacco free buildings, grounds &amp; vehicles as well as access/referral to tobacco use treatment when needed? (Effective 7/1/25)</t>
  </si>
  <si>
    <t>Does the agency's tobacco free policy clearly apply to all members, staff, visitors, vendors &amp; contractors as well as to all buidlings, vehicles, and grounds within the agency's control? (Effective 7/1/25)</t>
  </si>
  <si>
    <t>For ICF &amp; IDD Residential providers, does the agency's policy:
1. prohibit indoor use of tobacco products in all provider owned/operated contracted settings, 
2. prohibit staff/employees from using tobacco products anywhere on grounds, and 
3. provide for tobacco/2nd hand smoke free common areas outside      (Effective 7/1/25)</t>
  </si>
  <si>
    <t>Does the agency integrate tobacco use treatment or provide referrals to tobacco use treatment resources when needed? (Effective 7/1/25)</t>
  </si>
  <si>
    <t>Section 3:  Intensive In-Home (IIH)</t>
  </si>
  <si>
    <t xml:space="preserve">Does the CCA process include the completion of the NC TBI Risk Support Needs Assessment and the NC TBI Wellness Assessment or a comparable TBI Assessment that addresses both TBI-related risk and TBI-related wellness support needs? </t>
  </si>
  <si>
    <t>A pre-admission nursing screen conducted by a Registered Nurse?</t>
  </si>
  <si>
    <t xml:space="preserve">A nursing assessment within 24 hours of admission? </t>
  </si>
  <si>
    <t>A psychiatric evaluation must be completed in-person or via telehealth by the psychiatrist within 24 hours?</t>
  </si>
  <si>
    <t xml:space="preserve">Does each Facility have at least one staff member on duty trained in the following areas: (1) Drug abuse withdrawal symptoms and (2) symptoms of secondary complications to drug addiction? </t>
  </si>
  <si>
    <t xml:space="preserve">Is at least one staff person who is trained in basic first aid seizure management, Heimlich maneuver or other first aid techniques and is currently certified in CPR available in the facility at all times that a client is present?  </t>
  </si>
  <si>
    <t>Is at least one staff person who is trained in basic first aid, seizure management, Heimlich maneuver or other first aid techniques, and is currenlty certified in CPR available in the facility at all times that a client is present?  10A NCAC 27G .0202 PERSONNEL REQUIREMENTS (h).</t>
  </si>
  <si>
    <t>Section 3: Review  Rights and Confidentiality Elements Applicable to ALL providers</t>
  </si>
  <si>
    <t>Section 7: Review Elements Applicable to Child &amp; Adolescent Day Treatment (CADT/Day Tx) Services</t>
  </si>
  <si>
    <t xml:space="preserve">Section 23: Review Elements Applicable to  State Funded Long-term TBI Residential Rehab </t>
  </si>
  <si>
    <t>Therapeutic foster parents providing treatment to children or youth with substance abuse treatment needs shall receive supervision from a qualified substance abuse professional as defined in 10A NCAC 27G .0104.</t>
  </si>
  <si>
    <t>Section 25: Assertive Community Treatment (ACT)</t>
  </si>
  <si>
    <t>Does the ACT team size meet the requirements of a small, mid-size, or large ACT team?</t>
  </si>
  <si>
    <t>Is there documented evidence of a daily team meeting with required elements?</t>
  </si>
  <si>
    <t>Is there documented evident the team sees the beneficiaries, on average, 1.5 times per week and for at least 60 minutes per week?</t>
  </si>
  <si>
    <t>Section 26: Staff Qualifications, Supervision &amp; Background Checks/Screening- Applicable to All Services</t>
  </si>
  <si>
    <t xml:space="preserve">Evidence  of psychiatric oversight at a minimum of  30 day intervals to review treatment and detmine any other needed supports, services, recommendations to achieve outcomes.  </t>
  </si>
  <si>
    <r>
      <t xml:space="preserve">Does the agency have a tobacco free policy that prohibits smoking combustible tobacco products and the use of non-combustible tobacco products, including electronic, heated and smokeless tobacco products, and/or nicotine products that are not approved by the FDA as tobacco treatment medications, as well as, prohibits staff from purchasing, accepting as donations, and/or distributing tobacco products to the individuals they serve? </t>
    </r>
    <r>
      <rPr>
        <b/>
        <sz val="9"/>
        <color rgb="FFFF0000"/>
        <rFont val="Arial"/>
        <family val="2"/>
      </rPr>
      <t>(Effective 7/1/25)</t>
    </r>
  </si>
  <si>
    <r>
      <t>Does the agency have tobacco free signage posted as well as Quitline signage and material? (</t>
    </r>
    <r>
      <rPr>
        <b/>
        <sz val="9"/>
        <color rgb="FFFF0000"/>
        <rFont val="Arial"/>
        <family val="2"/>
      </rPr>
      <t>Effective 7/1/25)</t>
    </r>
  </si>
  <si>
    <r>
      <t xml:space="preserve">For ICF &amp; IDD Residential providers, does the agency's policy: 
1. prohibit indoor use of tobacco products in all provider owned/operated contracted settings, 
2. prohibit staff/employees from using tobacco products anywhere on grounds, and 
3. provide for tobacco/2nd hand smoke free common areas outside  </t>
    </r>
    <r>
      <rPr>
        <b/>
        <sz val="9"/>
        <color rgb="FFFF0000"/>
        <rFont val="Arial"/>
        <family val="2"/>
      </rPr>
      <t>(Effective 7/1/25)</t>
    </r>
  </si>
  <si>
    <r>
      <t xml:space="preserve">Does the agency integrate tobacco use treatment or provide referrals to tobacco use treatment resources when needed? </t>
    </r>
    <r>
      <rPr>
        <b/>
        <sz val="9"/>
        <color rgb="FFFF0000"/>
        <rFont val="Arial"/>
        <family val="2"/>
      </rPr>
      <t>(Effective 7/1/25)</t>
    </r>
  </si>
  <si>
    <t>Is at least one staff person who is trained in basic first aid, seizure management, Heimlich maneuver or other first aid techniques, and is currently certified in CPR available in the facility at all times that a client is present?  10A NCAC 27G .0202 PERSONNEL REQUIREMENTS (h).</t>
  </si>
  <si>
    <t>Section 9: Review Elements Applicable to Multisystemic Therapy (MST) Services</t>
  </si>
  <si>
    <t>Evidence of referral for care coordination occurring within 24 hours of admission for members not already linked with a Care Coordinator.</t>
  </si>
  <si>
    <t>Person Centered Plan (PCP) or Individual Support Plan (ISP) documents the supports needed based on the NC TBI Risk Support Needs Assessment, NC TBI Wellness Assessment, or a comparable TBI Assessment that addresses TBI-related Risk and TBI-related Wellness supports needs</t>
  </si>
  <si>
    <t xml:space="preserve">                               Trillium Health Resources Post-Payment Review Tool For Providers</t>
  </si>
  <si>
    <r>
      <t xml:space="preserve">Does the agency's tobacco free policy clearly apply to all members, staff, visitors, vendors &amp; contractors as well as to all buildings, vehicles, and grounds within the agency's control? </t>
    </r>
    <r>
      <rPr>
        <b/>
        <sz val="9"/>
        <color rgb="FFFF0000"/>
        <rFont val="Arial"/>
        <family val="2"/>
      </rPr>
      <t>(Effective 7/1/25)</t>
    </r>
  </si>
  <si>
    <t>Does the documentation indicate the requirements of the service definition were met?</t>
  </si>
  <si>
    <t>Tool Revision Date 9/4/24; 10/28/2024 ALB; 1/3/24 MK</t>
  </si>
  <si>
    <t>Applies to FBC for Children/Adolescents only
Minimum of 20 hours of training specific to the required components of the Facility-Based Crisis Service definition, including crisis intervention strategies applicable to the populations served, impact of trauma and Person-Centered Thinking, within the first 90 calendar days of each staff member’s initial delivery of this service</t>
  </si>
  <si>
    <t>Applies to FBC for Children/Adolescents only
Continuing education training relevant to the professional discipline and job responsibilities (10 hours annually)</t>
  </si>
  <si>
    <r>
      <rPr>
        <b/>
        <sz val="9"/>
        <rFont val="Arial"/>
        <family val="2"/>
      </rPr>
      <t>QP ONLY</t>
    </r>
    <r>
      <rPr>
        <sz val="9"/>
        <rFont val="Arial"/>
        <family val="2"/>
      </rPr>
      <t xml:space="preserve">
Certified Brain Injury Specialist (CBIS) Training Certification within 12 months of hire for this service</t>
    </r>
  </si>
  <si>
    <r>
      <rPr>
        <b/>
        <sz val="9"/>
        <rFont val="Arial"/>
        <family val="2"/>
      </rPr>
      <t>QP ONLY</t>
    </r>
    <r>
      <rPr>
        <sz val="9"/>
        <rFont val="Arial"/>
        <family val="2"/>
      </rPr>
      <t xml:space="preserve">
CBIS Certification Continued Education (10 hours) ANNUALLY</t>
    </r>
  </si>
  <si>
    <r>
      <rPr>
        <b/>
        <sz val="9"/>
        <rFont val="Arial"/>
        <family val="2"/>
      </rPr>
      <t>FOR TENANCY SUPPORT STAFF ONLY:</t>
    </r>
    <r>
      <rPr>
        <sz val="9"/>
        <rFont val="Arial"/>
        <family val="2"/>
      </rPr>
      <t xml:space="preserve"> DHHS-approved training in tenancy support, within the first 120 days of hire for this service</t>
    </r>
  </si>
  <si>
    <r>
      <rPr>
        <b/>
        <sz val="9"/>
        <rFont val="Arial"/>
        <family val="2"/>
      </rPr>
      <t>FOR SA SPECIALISTS ONLY</t>
    </r>
    <r>
      <rPr>
        <sz val="9"/>
        <rFont val="Arial"/>
        <family val="2"/>
      </rPr>
      <t>:  Training in Integrated Dual Disorder Treatment (Drake, Essock, Shaner, et al., 2001)</t>
    </r>
  </si>
  <si>
    <r>
      <rPr>
        <b/>
        <sz val="9"/>
        <rFont val="Arial"/>
        <family val="2"/>
      </rPr>
      <t>FOR VOCATIONAL SPECIALISTS ONLY</t>
    </r>
    <r>
      <rPr>
        <sz val="9"/>
        <rFont val="Arial"/>
        <family val="2"/>
      </rPr>
      <t>:  Training in the evidence-based Individual Placement and Support Model (Drake, McHugo, Becker, Anthony, Clark, 1996)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</si>
</sst>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0.0%"/>
  </numFmts>
  <fonts count="43">
    <font>
      <sz val="11"/>
      <color theme="1"/>
      <name val="Calibri"/>
      <family val="2"/>
      <scheme val="minor"/>
    </font>
    <font>
      <sz val="11"/>
      <color theme="1"/>
      <name val="Arial"/>
      <family val="2"/>
    </font>
    <font>
      <sz val="11"/>
      <color theme="1"/>
      <name val="Arial"/>
      <family val="2"/>
    </font>
    <font>
      <b/>
      <sz val="11"/>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12"/>
      <color theme="1"/>
      <name val="Calibri"/>
      <family val="2"/>
      <scheme val="minor"/>
    </font>
    <font>
      <sz val="11"/>
      <color theme="1"/>
      <name val="Arial"/>
      <family val="2"/>
    </font>
    <font>
      <b/>
      <sz val="11"/>
      <color theme="1"/>
      <name val="Arial"/>
      <family val="2"/>
    </font>
    <font>
      <b/>
      <sz val="18"/>
      <color theme="1"/>
      <name val="Arial"/>
      <family val="2"/>
    </font>
    <font>
      <sz val="11"/>
      <color indexed="8"/>
      <name val="Helvetica Neue"/>
    </font>
    <font>
      <sz val="10"/>
      <name val="Arial Narrow"/>
      <family val="2"/>
    </font>
    <font>
      <sz val="10"/>
      <name val="Calibri"/>
      <family val="2"/>
      <scheme val="minor"/>
    </font>
    <font>
      <sz val="10"/>
      <color rgb="FFFF0000"/>
      <name val="Arial Narrow"/>
      <family val="2"/>
    </font>
    <font>
      <b/>
      <sz val="14"/>
      <name val="Calibri"/>
      <family val="2"/>
      <scheme val="minor"/>
    </font>
    <font>
      <b/>
      <sz val="16"/>
      <color theme="1"/>
      <name val="Calibri"/>
      <family val="2"/>
      <scheme val="minor"/>
    </font>
    <font>
      <b/>
      <sz val="14"/>
      <color theme="1"/>
      <name val="Calibri"/>
      <family val="2"/>
      <scheme val="minor"/>
    </font>
    <font>
      <u/>
      <sz val="10"/>
      <name val="Arial"/>
      <family val="2"/>
    </font>
    <font>
      <sz val="10"/>
      <name val="Arial"/>
      <family val="2"/>
    </font>
    <font>
      <b/>
      <sz val="10"/>
      <color rgb="FFFF0000"/>
      <name val="Arial Narrow"/>
      <family val="2"/>
    </font>
    <font>
      <b/>
      <sz val="10"/>
      <color theme="1"/>
      <name val="Arial"/>
      <family val="2"/>
    </font>
    <font>
      <b/>
      <sz val="10"/>
      <color theme="1"/>
      <name val="Calibri"/>
      <family val="2"/>
    </font>
    <font>
      <sz val="10"/>
      <color theme="1"/>
      <name val="Calibri"/>
      <family val="2"/>
    </font>
    <font>
      <b/>
      <sz val="10"/>
      <name val="Arial"/>
      <family val="2"/>
    </font>
    <font>
      <u/>
      <sz val="11"/>
      <color theme="10"/>
      <name val="Calibri"/>
      <family val="2"/>
      <scheme val="minor"/>
    </font>
    <font>
      <b/>
      <sz val="10"/>
      <color theme="7" tint="-0.749992370372631"/>
      <name val="Arial"/>
      <family val="2"/>
    </font>
    <font>
      <b/>
      <sz val="10"/>
      <color rgb="FFFF0000"/>
      <name val="Arial"/>
      <family val="2"/>
    </font>
    <font>
      <b/>
      <sz val="10"/>
      <color indexed="10"/>
      <name val="Arial"/>
      <family val="2"/>
    </font>
    <font>
      <b/>
      <sz val="11"/>
      <name val="Arial Narrow"/>
      <family val="2"/>
    </font>
    <font>
      <b/>
      <sz val="11"/>
      <name val="Calibri"/>
      <family val="2"/>
      <scheme val="minor"/>
    </font>
    <font>
      <b/>
      <sz val="11"/>
      <color theme="1"/>
      <name val="Arial Narrow"/>
      <family val="2"/>
    </font>
    <font>
      <sz val="11"/>
      <color theme="1"/>
      <name val="Arial Narrow"/>
      <family val="2"/>
    </font>
    <font>
      <b/>
      <sz val="16"/>
      <color theme="1"/>
      <name val="Arial Narrow"/>
      <family val="2"/>
    </font>
    <font>
      <b/>
      <sz val="11"/>
      <color rgb="FFFF0000"/>
      <name val="Calibri"/>
      <family val="2"/>
      <scheme val="minor"/>
    </font>
    <font>
      <sz val="11"/>
      <color rgb="FFFF0000"/>
      <name val="Calibri"/>
      <family val="2"/>
      <scheme val="minor"/>
    </font>
    <font>
      <b/>
      <sz val="10"/>
      <name val="Calibri"/>
      <family val="2"/>
      <scheme val="minor"/>
    </font>
    <font>
      <b/>
      <sz val="9"/>
      <color theme="1"/>
      <name val="Arial"/>
      <family val="2"/>
    </font>
    <font>
      <sz val="9"/>
      <color theme="1"/>
      <name val="Arial"/>
      <family val="2"/>
    </font>
    <font>
      <b/>
      <sz val="9"/>
      <name val="Arial"/>
      <family val="2"/>
    </font>
    <font>
      <b/>
      <sz val="9"/>
      <color rgb="FFFF0000"/>
      <name val="Arial"/>
      <family val="2"/>
    </font>
    <font>
      <sz val="9"/>
      <name val="Arial"/>
      <family val="2"/>
    </font>
    <font>
      <sz val="9"/>
      <color rgb="FF000000"/>
      <name val="Arial"/>
      <family val="2"/>
    </font>
  </fonts>
  <fills count="12">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indexed="22"/>
        <bgColor indexed="64"/>
      </patternFill>
    </fill>
    <fill>
      <patternFill patternType="solid">
        <fgColor rgb="FFFF99CC"/>
        <bgColor indexed="64"/>
      </patternFill>
    </fill>
    <fill>
      <patternFill patternType="solid">
        <fgColor theme="5" tint="0.79998168889431442"/>
        <bgColor indexed="64"/>
      </patternFill>
    </fill>
    <fill>
      <patternFill patternType="solid">
        <fgColor rgb="FFFFFF00"/>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auto="1"/>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1" fillId="0" borderId="0" applyNumberFormat="0" applyFill="0" applyBorder="0" applyProtection="0">
      <alignment vertical="top"/>
    </xf>
    <xf numFmtId="0" fontId="19" fillId="0" borderId="0"/>
    <xf numFmtId="0" fontId="25" fillId="0" borderId="0" applyNumberFormat="0" applyFill="0" applyBorder="0" applyAlignment="0" applyProtection="0"/>
  </cellStyleXfs>
  <cellXfs count="369">
    <xf numFmtId="0" fontId="0" fillId="0" borderId="0" xfId="0"/>
    <xf numFmtId="0" fontId="3" fillId="2" borderId="2" xfId="0" applyFont="1" applyFill="1" applyBorder="1"/>
    <xf numFmtId="0" fontId="4" fillId="0" borderId="2" xfId="0" applyFont="1" applyBorder="1" applyAlignment="1">
      <alignment wrapText="1"/>
    </xf>
    <xf numFmtId="0" fontId="3" fillId="0" borderId="0" xfId="0" applyFont="1"/>
    <xf numFmtId="0" fontId="0" fillId="0" borderId="2" xfId="0" applyBorder="1"/>
    <xf numFmtId="0" fontId="0" fillId="2" borderId="2" xfId="0" applyFill="1" applyBorder="1"/>
    <xf numFmtId="0" fontId="8" fillId="0" borderId="0" xfId="0" applyFont="1"/>
    <xf numFmtId="0" fontId="9" fillId="6" borderId="2" xfId="0" applyFont="1" applyFill="1" applyBorder="1" applyAlignment="1">
      <alignment horizontal="right"/>
    </xf>
    <xf numFmtId="0" fontId="3" fillId="2" borderId="2" xfId="0" applyFont="1" applyFill="1" applyBorder="1" applyAlignment="1">
      <alignment horizontal="left"/>
    </xf>
    <xf numFmtId="0" fontId="5" fillId="0" borderId="0" xfId="0" applyFont="1" applyAlignment="1">
      <alignment horizontal="left"/>
    </xf>
    <xf numFmtId="0" fontId="3" fillId="2" borderId="22" xfId="0" applyFont="1" applyFill="1" applyBorder="1"/>
    <xf numFmtId="0" fontId="3" fillId="2" borderId="15" xfId="0" applyFont="1" applyFill="1" applyBorder="1"/>
    <xf numFmtId="0" fontId="5" fillId="0" borderId="15" xfId="0" applyFont="1" applyBorder="1" applyAlignment="1">
      <alignment horizontal="left"/>
    </xf>
    <xf numFmtId="2" fontId="5" fillId="0" borderId="15" xfId="0" applyNumberFormat="1" applyFont="1" applyBorder="1" applyAlignment="1">
      <alignment horizontal="left"/>
    </xf>
    <xf numFmtId="0" fontId="5" fillId="0" borderId="17" xfId="0" applyFont="1" applyBorder="1" applyAlignment="1">
      <alignment horizontal="left"/>
    </xf>
    <xf numFmtId="0" fontId="5" fillId="2" borderId="15" xfId="0" applyFont="1" applyFill="1" applyBorder="1" applyAlignment="1">
      <alignment horizontal="left"/>
    </xf>
    <xf numFmtId="0" fontId="5" fillId="0" borderId="24" xfId="0" applyFont="1" applyBorder="1" applyAlignment="1">
      <alignment horizontal="left"/>
    </xf>
    <xf numFmtId="0" fontId="4" fillId="0" borderId="32" xfId="0" applyFont="1" applyBorder="1" applyAlignment="1">
      <alignment wrapText="1"/>
    </xf>
    <xf numFmtId="0" fontId="4" fillId="0" borderId="22" xfId="0" applyFont="1" applyBorder="1" applyAlignment="1">
      <alignment wrapText="1"/>
    </xf>
    <xf numFmtId="0" fontId="5" fillId="2" borderId="22" xfId="0" applyFont="1" applyFill="1" applyBorder="1" applyAlignment="1">
      <alignment wrapText="1"/>
    </xf>
    <xf numFmtId="0" fontId="13" fillId="0" borderId="22" xfId="0" applyFont="1" applyBorder="1" applyAlignment="1">
      <alignment vertical="center" wrapText="1"/>
    </xf>
    <xf numFmtId="0" fontId="3" fillId="0" borderId="5" xfId="0" applyFont="1" applyBorder="1" applyAlignment="1">
      <alignment horizontal="center" wrapText="1"/>
    </xf>
    <xf numFmtId="0" fontId="3" fillId="0" borderId="5" xfId="0" applyFont="1" applyBorder="1" applyAlignment="1">
      <alignment horizontal="center"/>
    </xf>
    <xf numFmtId="0" fontId="13" fillId="0" borderId="33" xfId="0" applyFont="1" applyBorder="1" applyAlignment="1">
      <alignment vertical="center" wrapText="1"/>
    </xf>
    <xf numFmtId="0" fontId="15" fillId="0" borderId="3" xfId="0" applyFont="1" applyBorder="1" applyAlignment="1">
      <alignment horizontal="right" vertical="center" wrapText="1"/>
    </xf>
    <xf numFmtId="0" fontId="0" fillId="7" borderId="2" xfId="0" applyFill="1" applyBorder="1"/>
    <xf numFmtId="0" fontId="13" fillId="0" borderId="22" xfId="0" applyFont="1" applyBorder="1" applyAlignment="1">
      <alignment horizontal="right" vertical="center" wrapText="1"/>
    </xf>
    <xf numFmtId="9" fontId="0" fillId="0" borderId="2" xfId="0" applyNumberFormat="1" applyBorder="1"/>
    <xf numFmtId="9" fontId="0" fillId="7" borderId="2" xfId="0" applyNumberFormat="1" applyFill="1" applyBorder="1"/>
    <xf numFmtId="0" fontId="3" fillId="2" borderId="5" xfId="0" applyFont="1" applyFill="1" applyBorder="1" applyAlignment="1">
      <alignment horizontal="center" wrapText="1"/>
    </xf>
    <xf numFmtId="0" fontId="3" fillId="2" borderId="5" xfId="0" applyFont="1" applyFill="1" applyBorder="1" applyAlignment="1">
      <alignment horizontal="center"/>
    </xf>
    <xf numFmtId="0" fontId="3" fillId="0" borderId="6" xfId="0" applyFont="1" applyBorder="1"/>
    <xf numFmtId="9" fontId="3" fillId="0" borderId="6" xfId="0" applyNumberFormat="1" applyFont="1" applyBorder="1"/>
    <xf numFmtId="0" fontId="0" fillId="0" borderId="0" xfId="0" applyAlignment="1">
      <alignment vertical="center"/>
    </xf>
    <xf numFmtId="0" fontId="18" fillId="0" borderId="0" xfId="0" applyFont="1"/>
    <xf numFmtId="0" fontId="7" fillId="0" borderId="0" xfId="0" applyFont="1"/>
    <xf numFmtId="0" fontId="17" fillId="0" borderId="0" xfId="0" applyFont="1"/>
    <xf numFmtId="0" fontId="7" fillId="0" borderId="0" xfId="0" applyFont="1" applyAlignment="1">
      <alignment horizontal="center"/>
    </xf>
    <xf numFmtId="0" fontId="4" fillId="3" borderId="2" xfId="0" applyFont="1" applyFill="1" applyBorder="1" applyAlignment="1">
      <alignment wrapText="1"/>
    </xf>
    <xf numFmtId="14" fontId="7" fillId="0" borderId="0" xfId="0" applyNumberFormat="1" applyFont="1" applyAlignment="1">
      <alignment horizontal="center"/>
    </xf>
    <xf numFmtId="0" fontId="4" fillId="0" borderId="22" xfId="0" applyFont="1" applyBorder="1" applyAlignment="1">
      <alignment vertical="top" wrapText="1"/>
    </xf>
    <xf numFmtId="0" fontId="4" fillId="0" borderId="2" xfId="0" applyFont="1" applyBorder="1" applyAlignment="1">
      <alignment vertical="top" wrapText="1"/>
    </xf>
    <xf numFmtId="49" fontId="22" fillId="3" borderId="2" xfId="0" applyNumberFormat="1" applyFont="1" applyFill="1" applyBorder="1" applyAlignment="1">
      <alignment horizontal="left"/>
    </xf>
    <xf numFmtId="0" fontId="23" fillId="3" borderId="2" xfId="0" applyFont="1" applyFill="1" applyBorder="1" applyAlignment="1">
      <alignment horizontal="left" wrapText="1"/>
    </xf>
    <xf numFmtId="0" fontId="23" fillId="3" borderId="2" xfId="0" applyFont="1" applyFill="1" applyBorder="1" applyAlignment="1">
      <alignment horizontal="left" vertical="center" wrapText="1"/>
    </xf>
    <xf numFmtId="2" fontId="22" fillId="3" borderId="2" xfId="0" applyNumberFormat="1" applyFont="1" applyFill="1" applyBorder="1" applyAlignment="1">
      <alignment horizontal="left"/>
    </xf>
    <xf numFmtId="0" fontId="22" fillId="3" borderId="2" xfId="0" applyFont="1" applyFill="1" applyBorder="1" applyAlignment="1">
      <alignment horizontal="left"/>
    </xf>
    <xf numFmtId="0" fontId="23" fillId="0" borderId="2" xfId="0" applyFont="1" applyBorder="1" applyAlignment="1">
      <alignment horizontal="left" vertical="top" wrapText="1"/>
    </xf>
    <xf numFmtId="0" fontId="22" fillId="0" borderId="2" xfId="0" applyFont="1" applyBorder="1" applyAlignment="1">
      <alignment horizontal="left"/>
    </xf>
    <xf numFmtId="0" fontId="22" fillId="0" borderId="2" xfId="0" applyFont="1" applyBorder="1" applyAlignment="1">
      <alignment horizontal="left" vertical="top"/>
    </xf>
    <xf numFmtId="0" fontId="24" fillId="0" borderId="40" xfId="0" applyFont="1" applyBorder="1" applyAlignment="1">
      <alignment horizontal="right" vertical="center"/>
    </xf>
    <xf numFmtId="0" fontId="21" fillId="0" borderId="40" xfId="0" applyFont="1" applyBorder="1" applyAlignment="1">
      <alignment horizontal="right" vertical="center"/>
    </xf>
    <xf numFmtId="0" fontId="24" fillId="0" borderId="0" xfId="0" applyFont="1" applyAlignment="1">
      <alignment horizontal="right" vertical="center"/>
    </xf>
    <xf numFmtId="0" fontId="3" fillId="2" borderId="24" xfId="0" applyFont="1" applyFill="1" applyBorder="1"/>
    <xf numFmtId="0" fontId="3" fillId="2" borderId="32" xfId="0" applyFont="1" applyFill="1" applyBorder="1"/>
    <xf numFmtId="0" fontId="0" fillId="2" borderId="20" xfId="0" applyFill="1" applyBorder="1"/>
    <xf numFmtId="0" fontId="5" fillId="0" borderId="31" xfId="0" applyFont="1" applyBorder="1" applyAlignment="1">
      <alignment horizontal="left"/>
    </xf>
    <xf numFmtId="0" fontId="24" fillId="0" borderId="35" xfId="0" applyFont="1" applyBorder="1" applyAlignment="1">
      <alignment horizontal="right" vertical="center"/>
    </xf>
    <xf numFmtId="0" fontId="24" fillId="0" borderId="35" xfId="0" applyFont="1" applyBorder="1" applyAlignment="1">
      <alignment horizontal="center" vertical="center"/>
    </xf>
    <xf numFmtId="164" fontId="24" fillId="0" borderId="35" xfId="0" applyNumberFormat="1" applyFont="1" applyBorder="1" applyAlignment="1">
      <alignment horizontal="center" vertical="center"/>
    </xf>
    <xf numFmtId="164" fontId="24" fillId="0" borderId="21" xfId="0" applyNumberFormat="1" applyFont="1" applyBorder="1" applyAlignment="1">
      <alignment horizontal="center" vertical="center"/>
    </xf>
    <xf numFmtId="0" fontId="5" fillId="0" borderId="32" xfId="0" applyFont="1" applyBorder="1" applyAlignment="1">
      <alignment horizontal="left"/>
    </xf>
    <xf numFmtId="0" fontId="24" fillId="0" borderId="26" xfId="0" applyFont="1" applyBorder="1" applyAlignment="1">
      <alignment horizontal="right" vertical="center"/>
    </xf>
    <xf numFmtId="0" fontId="24" fillId="0" borderId="41" xfId="0" applyFont="1" applyBorder="1" applyAlignment="1">
      <alignment horizontal="right" vertical="center"/>
    </xf>
    <xf numFmtId="2" fontId="5" fillId="0" borderId="31" xfId="0" applyNumberFormat="1" applyFont="1" applyBorder="1" applyAlignment="1">
      <alignment horizontal="left"/>
    </xf>
    <xf numFmtId="2" fontId="5" fillId="0" borderId="43" xfId="0" applyNumberFormat="1" applyFont="1" applyBorder="1" applyAlignment="1">
      <alignment horizontal="left"/>
    </xf>
    <xf numFmtId="0" fontId="24" fillId="0" borderId="20" xfId="0" applyFont="1" applyBorder="1" applyAlignment="1">
      <alignment horizontal="right" vertical="center"/>
    </xf>
    <xf numFmtId="164" fontId="24" fillId="0" borderId="20" xfId="0" applyNumberFormat="1" applyFont="1" applyBorder="1" applyAlignment="1">
      <alignment horizontal="right" vertical="center"/>
    </xf>
    <xf numFmtId="0" fontId="24" fillId="0" borderId="19" xfId="0" applyFont="1" applyBorder="1" applyAlignment="1">
      <alignment horizontal="right" vertical="center"/>
    </xf>
    <xf numFmtId="164" fontId="24" fillId="0" borderId="19" xfId="0" applyNumberFormat="1" applyFont="1" applyBorder="1" applyAlignment="1">
      <alignment horizontal="right" vertical="center"/>
    </xf>
    <xf numFmtId="0" fontId="21" fillId="0" borderId="0" xfId="0" applyFont="1" applyAlignment="1">
      <alignment horizontal="right" vertical="center"/>
    </xf>
    <xf numFmtId="0" fontId="5" fillId="0" borderId="43" xfId="0" applyFont="1" applyBorder="1" applyAlignment="1">
      <alignment horizontal="left"/>
    </xf>
    <xf numFmtId="0" fontId="24" fillId="0" borderId="22" xfId="0" applyFont="1" applyBorder="1" applyAlignment="1">
      <alignment horizontal="right" vertical="center"/>
    </xf>
    <xf numFmtId="164" fontId="24" fillId="0" borderId="23" xfId="0" applyNumberFormat="1" applyFont="1" applyBorder="1" applyAlignment="1">
      <alignment horizontal="right" vertical="center"/>
    </xf>
    <xf numFmtId="0" fontId="0" fillId="0" borderId="35" xfId="0" applyBorder="1"/>
    <xf numFmtId="0" fontId="21" fillId="0" borderId="41" xfId="0" applyFont="1" applyBorder="1" applyAlignment="1">
      <alignment horizontal="right" vertical="center"/>
    </xf>
    <xf numFmtId="0" fontId="4" fillId="0" borderId="26" xfId="0" applyFont="1" applyBorder="1" applyAlignment="1">
      <alignment wrapText="1"/>
    </xf>
    <xf numFmtId="9" fontId="0" fillId="0" borderId="23" xfId="0" applyNumberFormat="1" applyBorder="1"/>
    <xf numFmtId="9" fontId="7" fillId="0" borderId="0" xfId="0" applyNumberFormat="1" applyFont="1" applyAlignment="1">
      <alignment horizontal="center"/>
    </xf>
    <xf numFmtId="0" fontId="9" fillId="5" borderId="0" xfId="0" applyFont="1" applyFill="1" applyAlignment="1">
      <alignment horizontal="center"/>
    </xf>
    <xf numFmtId="0" fontId="9" fillId="5" borderId="33" xfId="0" applyFont="1" applyFill="1" applyBorder="1" applyAlignment="1">
      <alignment horizontal="center"/>
    </xf>
    <xf numFmtId="0" fontId="9" fillId="5" borderId="25" xfId="0" applyFont="1" applyFill="1" applyBorder="1" applyAlignment="1">
      <alignment horizontal="center"/>
    </xf>
    <xf numFmtId="0" fontId="7" fillId="5" borderId="25" xfId="0" applyFont="1" applyFill="1" applyBorder="1"/>
    <xf numFmtId="0" fontId="7" fillId="5" borderId="41" xfId="0" applyFont="1" applyFill="1" applyBorder="1"/>
    <xf numFmtId="0" fontId="9" fillId="5" borderId="45" xfId="0" applyFont="1" applyFill="1" applyBorder="1" applyAlignment="1">
      <alignment horizontal="center"/>
    </xf>
    <xf numFmtId="0" fontId="7" fillId="5" borderId="0" xfId="0" applyFont="1" applyFill="1"/>
    <xf numFmtId="0" fontId="7" fillId="5" borderId="40" xfId="0" applyFont="1" applyFill="1" applyBorder="1"/>
    <xf numFmtId="9" fontId="9" fillId="5" borderId="0" xfId="0" applyNumberFormat="1" applyFont="1" applyFill="1" applyAlignment="1">
      <alignment horizontal="center"/>
    </xf>
    <xf numFmtId="0" fontId="17" fillId="5" borderId="0" xfId="0" applyFont="1" applyFill="1"/>
    <xf numFmtId="0" fontId="17" fillId="5" borderId="40" xfId="0" applyFont="1" applyFill="1" applyBorder="1"/>
    <xf numFmtId="0" fontId="9" fillId="5" borderId="36" xfId="0" applyFont="1" applyFill="1" applyBorder="1" applyAlignment="1">
      <alignment horizontal="center"/>
    </xf>
    <xf numFmtId="0" fontId="9" fillId="5" borderId="37" xfId="0" applyFont="1" applyFill="1" applyBorder="1" applyAlignment="1">
      <alignment horizontal="center"/>
    </xf>
    <xf numFmtId="0" fontId="0" fillId="5" borderId="37" xfId="0" applyFill="1" applyBorder="1"/>
    <xf numFmtId="0" fontId="0" fillId="5" borderId="38" xfId="0" applyFill="1" applyBorder="1"/>
    <xf numFmtId="0" fontId="9" fillId="4" borderId="2" xfId="0" applyFont="1" applyFill="1" applyBorder="1" applyAlignment="1" applyProtection="1">
      <alignment horizontal="center"/>
      <protection locked="0"/>
    </xf>
    <xf numFmtId="14" fontId="9" fillId="4" borderId="2" xfId="0" applyNumberFormat="1" applyFont="1" applyFill="1" applyBorder="1" applyAlignment="1" applyProtection="1">
      <alignment horizontal="center"/>
      <protection locked="0"/>
    </xf>
    <xf numFmtId="0" fontId="25" fillId="4" borderId="2" xfId="3" applyFill="1" applyBorder="1" applyAlignment="1" applyProtection="1">
      <alignment horizontal="center"/>
      <protection locked="0"/>
    </xf>
    <xf numFmtId="0" fontId="24" fillId="0" borderId="0" xfId="0" applyFont="1" applyAlignment="1">
      <alignment vertical="center"/>
    </xf>
    <xf numFmtId="0" fontId="19" fillId="0" borderId="0" xfId="0" applyFont="1" applyAlignment="1">
      <alignment vertical="center"/>
    </xf>
    <xf numFmtId="0" fontId="27" fillId="9" borderId="0" xfId="0" applyFont="1" applyFill="1" applyAlignment="1">
      <alignment vertical="center"/>
    </xf>
    <xf numFmtId="0" fontId="19" fillId="9" borderId="0" xfId="0" applyFont="1" applyFill="1" applyAlignment="1">
      <alignment vertical="center"/>
    </xf>
    <xf numFmtId="0" fontId="19" fillId="0" borderId="26" xfId="0" applyFont="1" applyBorder="1" applyAlignment="1">
      <alignment vertical="center"/>
    </xf>
    <xf numFmtId="0" fontId="26" fillId="4" borderId="0" xfId="0" applyFont="1" applyFill="1" applyAlignment="1">
      <alignment vertical="center"/>
    </xf>
    <xf numFmtId="0" fontId="19" fillId="4" borderId="0" xfId="0" applyFont="1" applyFill="1" applyAlignment="1">
      <alignment vertical="center"/>
    </xf>
    <xf numFmtId="0" fontId="3" fillId="2" borderId="15" xfId="0" applyFont="1" applyFill="1" applyBorder="1" applyAlignment="1">
      <alignment horizontal="left"/>
    </xf>
    <xf numFmtId="0" fontId="5" fillId="2" borderId="15" xfId="0" applyFont="1" applyFill="1" applyBorder="1"/>
    <xf numFmtId="0" fontId="5" fillId="2" borderId="22" xfId="0" applyFont="1" applyFill="1" applyBorder="1"/>
    <xf numFmtId="0" fontId="5" fillId="3" borderId="2" xfId="0" applyFont="1" applyFill="1" applyBorder="1" applyAlignment="1">
      <alignment horizontal="left"/>
    </xf>
    <xf numFmtId="164" fontId="24" fillId="0" borderId="0" xfId="0" applyNumberFormat="1" applyFont="1" applyAlignment="1">
      <alignment horizontal="right" vertical="center"/>
    </xf>
    <xf numFmtId="0" fontId="5" fillId="0" borderId="26" xfId="0" applyFont="1" applyBorder="1" applyAlignment="1">
      <alignment horizontal="left"/>
    </xf>
    <xf numFmtId="0" fontId="24" fillId="0" borderId="2" xfId="0" applyFont="1" applyBorder="1" applyAlignment="1">
      <alignment horizontal="right" vertical="center"/>
    </xf>
    <xf numFmtId="164" fontId="24" fillId="0" borderId="2" xfId="0" applyNumberFormat="1" applyFont="1" applyBorder="1" applyAlignment="1">
      <alignment horizontal="right" vertical="center"/>
    </xf>
    <xf numFmtId="0" fontId="24" fillId="0" borderId="26" xfId="0" applyFont="1" applyBorder="1" applyAlignment="1">
      <alignment horizontal="center" vertical="center"/>
    </xf>
    <xf numFmtId="164" fontId="24" fillId="0" borderId="26" xfId="0" applyNumberFormat="1" applyFont="1" applyBorder="1" applyAlignment="1">
      <alignment horizontal="center" vertical="center"/>
    </xf>
    <xf numFmtId="0" fontId="24" fillId="0" borderId="25" xfId="0" applyFont="1" applyBorder="1" applyAlignment="1">
      <alignment horizontal="right" vertical="center"/>
    </xf>
    <xf numFmtId="164" fontId="24" fillId="0" borderId="25" xfId="0" applyNumberFormat="1" applyFont="1" applyBorder="1" applyAlignment="1">
      <alignment horizontal="right" vertical="center"/>
    </xf>
    <xf numFmtId="0" fontId="19" fillId="0" borderId="0" xfId="0" applyFont="1"/>
    <xf numFmtId="0" fontId="29" fillId="10" borderId="46" xfId="0" applyFont="1" applyFill="1" applyBorder="1" applyAlignment="1">
      <alignment vertical="center"/>
    </xf>
    <xf numFmtId="0" fontId="12" fillId="10" borderId="47" xfId="0" applyFont="1" applyFill="1" applyBorder="1" applyAlignment="1">
      <alignment vertical="center"/>
    </xf>
    <xf numFmtId="0" fontId="24" fillId="10" borderId="27" xfId="0" applyFont="1" applyFill="1" applyBorder="1" applyAlignment="1">
      <alignment horizontal="center" vertical="center" wrapText="1"/>
    </xf>
    <xf numFmtId="0" fontId="24" fillId="10" borderId="27" xfId="0" applyFont="1" applyFill="1" applyBorder="1" applyAlignment="1">
      <alignment horizontal="center" vertical="center"/>
    </xf>
    <xf numFmtId="0" fontId="24" fillId="10" borderId="48" xfId="0" applyFont="1" applyFill="1" applyBorder="1" applyAlignment="1">
      <alignment horizontal="center" vertical="center"/>
    </xf>
    <xf numFmtId="0" fontId="24" fillId="0" borderId="20" xfId="0" applyFont="1" applyBorder="1" applyAlignment="1">
      <alignment horizontal="center" vertical="center"/>
    </xf>
    <xf numFmtId="164" fontId="24" fillId="0" borderId="20" xfId="0" applyNumberFormat="1" applyFont="1" applyBorder="1" applyAlignment="1">
      <alignment horizontal="center" vertical="center"/>
    </xf>
    <xf numFmtId="0" fontId="24" fillId="0" borderId="2" xfId="0" applyFont="1" applyBorder="1" applyAlignment="1">
      <alignment horizontal="center" vertical="center"/>
    </xf>
    <xf numFmtId="0" fontId="24" fillId="0" borderId="49" xfId="0" applyFont="1" applyBorder="1" applyAlignment="1">
      <alignment horizontal="center"/>
    </xf>
    <xf numFmtId="0" fontId="3" fillId="2" borderId="24" xfId="0" applyFont="1" applyFill="1" applyBorder="1" applyAlignment="1">
      <alignment horizontal="left"/>
    </xf>
    <xf numFmtId="0" fontId="15" fillId="0" borderId="0" xfId="0" applyFont="1" applyAlignment="1">
      <alignment horizontal="right" vertical="center" wrapText="1"/>
    </xf>
    <xf numFmtId="9" fontId="3" fillId="0" borderId="0" xfId="0" applyNumberFormat="1" applyFont="1"/>
    <xf numFmtId="10" fontId="3" fillId="0" borderId="6" xfId="0" applyNumberFormat="1" applyFont="1" applyBorder="1"/>
    <xf numFmtId="0" fontId="30" fillId="0" borderId="3" xfId="0" applyFont="1" applyBorder="1" applyAlignment="1">
      <alignment horizontal="right" vertical="center" wrapText="1"/>
    </xf>
    <xf numFmtId="0" fontId="32" fillId="0" borderId="0" xfId="0" applyFont="1" applyAlignment="1">
      <alignment horizontal="center"/>
    </xf>
    <xf numFmtId="0" fontId="4" fillId="0" borderId="0" xfId="0" applyFont="1" applyAlignment="1">
      <alignment wrapText="1"/>
    </xf>
    <xf numFmtId="0" fontId="4" fillId="0" borderId="25" xfId="0" applyFont="1" applyBorder="1" applyAlignment="1">
      <alignment wrapText="1"/>
    </xf>
    <xf numFmtId="2" fontId="22" fillId="3" borderId="25" xfId="0" applyNumberFormat="1" applyFont="1" applyFill="1" applyBorder="1" applyAlignment="1">
      <alignment horizontal="left"/>
    </xf>
    <xf numFmtId="0" fontId="13" fillId="0" borderId="2" xfId="0" applyFont="1" applyBorder="1" applyAlignment="1">
      <alignment vertical="center" wrapText="1"/>
    </xf>
    <xf numFmtId="0" fontId="20" fillId="2" borderId="2" xfId="0" applyFont="1" applyFill="1" applyBorder="1" applyAlignment="1">
      <alignment horizontal="left"/>
    </xf>
    <xf numFmtId="0" fontId="14" fillId="2" borderId="2" xfId="0" applyFont="1" applyFill="1" applyBorder="1" applyAlignment="1">
      <alignment wrapText="1"/>
    </xf>
    <xf numFmtId="0" fontId="20" fillId="3" borderId="2" xfId="0" applyFont="1" applyFill="1" applyBorder="1" applyAlignment="1">
      <alignment horizontal="left"/>
    </xf>
    <xf numFmtId="0" fontId="14" fillId="0" borderId="2" xfId="0" applyFont="1" applyBorder="1" applyAlignment="1">
      <alignment wrapText="1"/>
    </xf>
    <xf numFmtId="0" fontId="34" fillId="2" borderId="15" xfId="0" applyFont="1" applyFill="1" applyBorder="1" applyAlignment="1">
      <alignment horizontal="left"/>
    </xf>
    <xf numFmtId="0" fontId="24" fillId="2" borderId="35" xfId="0" applyFont="1" applyFill="1" applyBorder="1" applyAlignment="1">
      <alignment horizontal="center" vertical="center"/>
    </xf>
    <xf numFmtId="0" fontId="5" fillId="3" borderId="22" xfId="0" applyFont="1" applyFill="1" applyBorder="1" applyAlignment="1">
      <alignment horizontal="left"/>
    </xf>
    <xf numFmtId="164" fontId="24" fillId="2" borderId="23" xfId="0" applyNumberFormat="1" applyFont="1" applyFill="1" applyBorder="1" applyAlignment="1">
      <alignment horizontal="center" vertical="center"/>
    </xf>
    <xf numFmtId="0" fontId="0" fillId="2" borderId="35" xfId="0" applyFill="1" applyBorder="1"/>
    <xf numFmtId="0" fontId="0" fillId="2" borderId="23" xfId="0" applyFill="1" applyBorder="1"/>
    <xf numFmtId="0" fontId="35" fillId="0" borderId="0" xfId="0" applyFont="1"/>
    <xf numFmtId="0" fontId="36" fillId="0" borderId="15" xfId="0" applyFont="1" applyBorder="1" applyAlignment="1">
      <alignment horizontal="left"/>
    </xf>
    <xf numFmtId="0" fontId="13" fillId="0" borderId="22" xfId="0" applyFont="1" applyBorder="1" applyAlignment="1">
      <alignment wrapText="1"/>
    </xf>
    <xf numFmtId="164" fontId="24" fillId="0" borderId="2" xfId="0" applyNumberFormat="1" applyFont="1" applyBorder="1" applyAlignment="1">
      <alignment horizontal="center" vertical="center"/>
    </xf>
    <xf numFmtId="0" fontId="38" fillId="0" borderId="0" xfId="0" applyFont="1"/>
    <xf numFmtId="0" fontId="39" fillId="8" borderId="2" xfId="0" applyFont="1" applyFill="1" applyBorder="1" applyAlignment="1">
      <alignment wrapText="1"/>
    </xf>
    <xf numFmtId="0" fontId="39" fillId="8" borderId="2" xfId="0" applyFont="1" applyFill="1" applyBorder="1" applyAlignment="1">
      <alignment horizontal="right" wrapText="1"/>
    </xf>
    <xf numFmtId="0" fontId="37" fillId="0" borderId="2" xfId="0" applyFont="1" applyBorder="1" applyAlignment="1">
      <alignment horizontal="left"/>
    </xf>
    <xf numFmtId="0" fontId="37" fillId="0" borderId="2" xfId="0" applyFont="1" applyBorder="1" applyAlignment="1">
      <alignment wrapText="1"/>
    </xf>
    <xf numFmtId="0" fontId="37" fillId="0" borderId="2" xfId="0" applyFont="1" applyBorder="1" applyAlignment="1">
      <alignment horizontal="center"/>
    </xf>
    <xf numFmtId="0" fontId="37" fillId="0" borderId="22" xfId="0" applyFont="1" applyBorder="1" applyAlignment="1">
      <alignment horizontal="center"/>
    </xf>
    <xf numFmtId="0" fontId="37" fillId="0" borderId="1" xfId="0" applyFont="1" applyBorder="1" applyAlignment="1">
      <alignment horizontal="center"/>
    </xf>
    <xf numFmtId="0" fontId="37" fillId="0" borderId="13" xfId="0" applyFont="1" applyBorder="1" applyAlignment="1">
      <alignment horizontal="center"/>
    </xf>
    <xf numFmtId="0" fontId="37" fillId="0" borderId="14" xfId="0" applyFont="1" applyBorder="1" applyAlignment="1">
      <alignment horizontal="center"/>
    </xf>
    <xf numFmtId="0" fontId="37" fillId="0" borderId="0" xfId="0" applyFont="1"/>
    <xf numFmtId="0" fontId="37" fillId="2" borderId="2" xfId="0" applyFont="1" applyFill="1" applyBorder="1"/>
    <xf numFmtId="0" fontId="37" fillId="2" borderId="22" xfId="0" applyFont="1" applyFill="1" applyBorder="1"/>
    <xf numFmtId="0" fontId="37" fillId="2" borderId="15" xfId="0" applyFont="1" applyFill="1" applyBorder="1" applyAlignment="1">
      <alignment horizontal="center"/>
    </xf>
    <xf numFmtId="0" fontId="37" fillId="2" borderId="2" xfId="0" applyFont="1" applyFill="1" applyBorder="1" applyAlignment="1">
      <alignment horizontal="center"/>
    </xf>
    <xf numFmtId="0" fontId="37" fillId="2" borderId="16" xfId="0" applyFont="1" applyFill="1" applyBorder="1" applyAlignment="1">
      <alignment horizontal="center"/>
    </xf>
    <xf numFmtId="0" fontId="37" fillId="3" borderId="0" xfId="0" applyFont="1" applyFill="1"/>
    <xf numFmtId="0" fontId="38" fillId="0" borderId="2" xfId="0" applyFont="1" applyBorder="1" applyAlignment="1">
      <alignment wrapText="1"/>
    </xf>
    <xf numFmtId="0" fontId="39" fillId="0" borderId="2" xfId="0" applyFont="1" applyBorder="1" applyAlignment="1" applyProtection="1">
      <alignment horizontal="center"/>
      <protection locked="0"/>
    </xf>
    <xf numFmtId="0" fontId="38" fillId="0" borderId="15" xfId="0" applyFont="1" applyBorder="1" applyAlignment="1">
      <alignment horizontal="center"/>
    </xf>
    <xf numFmtId="9" fontId="38" fillId="0" borderId="2" xfId="0" applyNumberFormat="1" applyFont="1" applyBorder="1" applyAlignment="1">
      <alignment horizontal="center"/>
    </xf>
    <xf numFmtId="0" fontId="38" fillId="0" borderId="2" xfId="0" applyFont="1" applyBorder="1" applyAlignment="1">
      <alignment horizontal="center"/>
    </xf>
    <xf numFmtId="0" fontId="38" fillId="0" borderId="16" xfId="0" applyFont="1" applyBorder="1" applyAlignment="1">
      <alignment horizontal="center"/>
    </xf>
    <xf numFmtId="0" fontId="38" fillId="3" borderId="2" xfId="0" applyFont="1" applyFill="1" applyBorder="1" applyAlignment="1">
      <alignment wrapText="1"/>
    </xf>
    <xf numFmtId="0" fontId="37" fillId="2" borderId="2" xfId="0" applyFont="1" applyFill="1" applyBorder="1" applyProtection="1">
      <protection locked="0"/>
    </xf>
    <xf numFmtId="0" fontId="37" fillId="2" borderId="22" xfId="0" applyFont="1" applyFill="1" applyBorder="1" applyProtection="1">
      <protection locked="0"/>
    </xf>
    <xf numFmtId="2" fontId="37" fillId="0" borderId="2" xfId="0" applyNumberFormat="1" applyFont="1" applyBorder="1" applyAlignment="1">
      <alignment horizontal="left"/>
    </xf>
    <xf numFmtId="0" fontId="37" fillId="3" borderId="2" xfId="0" applyFont="1" applyFill="1" applyBorder="1" applyAlignment="1">
      <alignment horizontal="left"/>
    </xf>
    <xf numFmtId="0" fontId="38" fillId="3" borderId="15" xfId="0" applyFont="1" applyFill="1" applyBorder="1" applyAlignment="1">
      <alignment horizontal="center"/>
    </xf>
    <xf numFmtId="9" fontId="38" fillId="3" borderId="2" xfId="0" applyNumberFormat="1" applyFont="1" applyFill="1" applyBorder="1" applyAlignment="1">
      <alignment horizontal="center"/>
    </xf>
    <xf numFmtId="0" fontId="38" fillId="3" borderId="2" xfId="0" applyFont="1" applyFill="1" applyBorder="1" applyAlignment="1">
      <alignment horizontal="center"/>
    </xf>
    <xf numFmtId="0" fontId="38" fillId="3" borderId="16" xfId="0" applyFont="1" applyFill="1" applyBorder="1" applyAlignment="1">
      <alignment horizontal="center"/>
    </xf>
    <xf numFmtId="0" fontId="38" fillId="3" borderId="0" xfId="0" applyFont="1" applyFill="1"/>
    <xf numFmtId="0" fontId="37" fillId="2" borderId="2" xfId="0" applyFont="1" applyFill="1" applyBorder="1" applyAlignment="1">
      <alignment horizontal="left"/>
    </xf>
    <xf numFmtId="0" fontId="37" fillId="2" borderId="2" xfId="0" applyFont="1" applyFill="1" applyBorder="1" applyAlignment="1">
      <alignment wrapText="1"/>
    </xf>
    <xf numFmtId="0" fontId="37" fillId="2" borderId="2" xfId="0" applyFont="1" applyFill="1" applyBorder="1" applyAlignment="1" applyProtection="1">
      <alignment horizontal="center"/>
      <protection locked="0"/>
    </xf>
    <xf numFmtId="49" fontId="37" fillId="0" borderId="2" xfId="0" applyNumberFormat="1" applyFont="1" applyBorder="1" applyAlignment="1">
      <alignment horizontal="left"/>
    </xf>
    <xf numFmtId="49" fontId="37" fillId="3" borderId="2" xfId="0" applyNumberFormat="1" applyFont="1" applyFill="1" applyBorder="1" applyAlignment="1">
      <alignment horizontal="left"/>
    </xf>
    <xf numFmtId="0" fontId="38" fillId="3" borderId="2" xfId="0" applyFont="1" applyFill="1" applyBorder="1" applyAlignment="1">
      <alignment horizontal="left" wrapText="1"/>
    </xf>
    <xf numFmtId="2" fontId="37" fillId="3" borderId="2" xfId="0" applyNumberFormat="1" applyFont="1" applyFill="1" applyBorder="1" applyAlignment="1">
      <alignment horizontal="left"/>
    </xf>
    <xf numFmtId="0" fontId="38" fillId="0" borderId="2" xfId="0" applyFont="1" applyBorder="1" applyAlignment="1">
      <alignment horizontal="left" wrapText="1"/>
    </xf>
    <xf numFmtId="0" fontId="37" fillId="2" borderId="22" xfId="0" applyFont="1" applyFill="1" applyBorder="1" applyAlignment="1">
      <alignment horizontal="center"/>
    </xf>
    <xf numFmtId="0" fontId="41" fillId="0" borderId="2" xfId="0" applyFont="1" applyBorder="1" applyAlignment="1">
      <alignment wrapText="1"/>
    </xf>
    <xf numFmtId="0" fontId="41" fillId="0" borderId="2" xfId="0" applyFont="1" applyBorder="1" applyAlignment="1">
      <alignment horizontal="right" wrapText="1"/>
    </xf>
    <xf numFmtId="0" fontId="37" fillId="0" borderId="2" xfId="0" applyFont="1" applyBorder="1" applyAlignment="1">
      <alignment horizontal="right" wrapText="1"/>
    </xf>
    <xf numFmtId="0" fontId="38" fillId="0" borderId="17" xfId="0" applyFont="1" applyBorder="1" applyAlignment="1">
      <alignment horizontal="center"/>
    </xf>
    <xf numFmtId="9" fontId="38" fillId="0" borderId="3" xfId="0" applyNumberFormat="1" applyFont="1" applyBorder="1" applyAlignment="1">
      <alignment horizontal="center"/>
    </xf>
    <xf numFmtId="0" fontId="38" fillId="0" borderId="3" xfId="0" applyFont="1" applyBorder="1" applyAlignment="1">
      <alignment horizontal="center"/>
    </xf>
    <xf numFmtId="0" fontId="38" fillId="0" borderId="18" xfId="0" applyFont="1" applyBorder="1" applyAlignment="1">
      <alignment horizontal="center"/>
    </xf>
    <xf numFmtId="0" fontId="37" fillId="0" borderId="0" xfId="0" applyFont="1" applyAlignment="1">
      <alignment horizontal="left"/>
    </xf>
    <xf numFmtId="0" fontId="38" fillId="0" borderId="0" xfId="0" applyFont="1" applyAlignment="1">
      <alignment wrapText="1"/>
    </xf>
    <xf numFmtId="0" fontId="38" fillId="0" borderId="0" xfId="0" applyFont="1" applyAlignment="1">
      <alignment horizontal="center"/>
    </xf>
    <xf numFmtId="0" fontId="38" fillId="0" borderId="0" xfId="0" applyFont="1" applyAlignment="1">
      <alignment horizontal="right" wrapText="1"/>
    </xf>
    <xf numFmtId="0" fontId="38" fillId="0" borderId="7" xfId="0" applyFont="1" applyBorder="1" applyAlignment="1">
      <alignment horizontal="center"/>
    </xf>
    <xf numFmtId="9" fontId="38" fillId="0" borderId="9" xfId="0" applyNumberFormat="1" applyFont="1" applyBorder="1" applyAlignment="1">
      <alignment horizontal="center"/>
    </xf>
    <xf numFmtId="0" fontId="38" fillId="0" borderId="9" xfId="0" applyFont="1" applyBorder="1" applyAlignment="1">
      <alignment horizontal="center"/>
    </xf>
    <xf numFmtId="0" fontId="38" fillId="0" borderId="11" xfId="0" applyFont="1" applyBorder="1" applyAlignment="1">
      <alignment horizontal="center"/>
    </xf>
    <xf numFmtId="0" fontId="39" fillId="0" borderId="22" xfId="0" applyFont="1" applyBorder="1" applyAlignment="1" applyProtection="1">
      <alignment horizontal="center"/>
      <protection locked="0"/>
    </xf>
    <xf numFmtId="0" fontId="41" fillId="0" borderId="15" xfId="0" applyFont="1" applyBorder="1" applyAlignment="1">
      <alignment horizontal="center" wrapText="1"/>
    </xf>
    <xf numFmtId="9" fontId="41" fillId="0" borderId="2" xfId="0" applyNumberFormat="1" applyFont="1" applyBorder="1" applyAlignment="1">
      <alignment horizontal="center" wrapText="1"/>
    </xf>
    <xf numFmtId="0" fontId="41" fillId="0" borderId="2" xfId="0" applyFont="1" applyBorder="1" applyAlignment="1">
      <alignment horizontal="center" wrapText="1"/>
    </xf>
    <xf numFmtId="0" fontId="41" fillId="0" borderId="16" xfId="0" applyFont="1" applyBorder="1" applyAlignment="1">
      <alignment horizontal="center" wrapText="1"/>
    </xf>
    <xf numFmtId="0" fontId="41" fillId="0" borderId="2" xfId="1" applyNumberFormat="1" applyFont="1" applyFill="1" applyBorder="1" applyAlignment="1">
      <alignment wrapText="1"/>
    </xf>
    <xf numFmtId="0" fontId="41" fillId="0" borderId="2" xfId="1" applyNumberFormat="1" applyFont="1" applyFill="1" applyBorder="1" applyAlignment="1">
      <alignment horizontal="right" wrapText="1"/>
    </xf>
    <xf numFmtId="0" fontId="39" fillId="0" borderId="36" xfId="1" applyNumberFormat="1" applyFont="1" applyFill="1" applyBorder="1" applyAlignment="1">
      <alignment horizontal="right" wrapText="1"/>
    </xf>
    <xf numFmtId="0" fontId="41" fillId="0" borderId="0" xfId="1" applyNumberFormat="1" applyFont="1" applyFill="1" applyBorder="1" applyAlignment="1">
      <alignment horizontal="right" wrapText="1"/>
    </xf>
    <xf numFmtId="0" fontId="39" fillId="0" borderId="1" xfId="2" applyFont="1" applyBorder="1" applyAlignment="1">
      <alignment horizontal="center" wrapText="1"/>
    </xf>
    <xf numFmtId="9" fontId="39" fillId="0" borderId="15" xfId="2" applyNumberFormat="1" applyFont="1" applyBorder="1" applyAlignment="1">
      <alignment horizontal="center" wrapText="1"/>
    </xf>
    <xf numFmtId="0" fontId="39" fillId="0" borderId="15" xfId="2" applyFont="1" applyBorder="1" applyAlignment="1">
      <alignment horizontal="center" wrapText="1"/>
    </xf>
    <xf numFmtId="0" fontId="39" fillId="0" borderId="17" xfId="2" applyFont="1" applyBorder="1" applyAlignment="1">
      <alignment horizontal="center" wrapText="1"/>
    </xf>
    <xf numFmtId="0" fontId="38" fillId="0" borderId="55" xfId="0" applyFont="1" applyBorder="1" applyAlignment="1">
      <alignment horizontal="center"/>
    </xf>
    <xf numFmtId="9" fontId="38" fillId="0" borderId="56" xfId="0" applyNumberFormat="1" applyFont="1" applyBorder="1" applyAlignment="1">
      <alignment horizontal="center"/>
    </xf>
    <xf numFmtId="0" fontId="38" fillId="0" borderId="56" xfId="0" applyFont="1" applyBorder="1" applyAlignment="1">
      <alignment horizontal="center"/>
    </xf>
    <xf numFmtId="0" fontId="38" fillId="0" borderId="57" xfId="0" applyFont="1" applyBorder="1" applyAlignment="1">
      <alignment horizontal="center"/>
    </xf>
    <xf numFmtId="0" fontId="41" fillId="6" borderId="15" xfId="0" applyFont="1" applyFill="1" applyBorder="1" applyAlignment="1">
      <alignment horizontal="center" wrapText="1"/>
    </xf>
    <xf numFmtId="9" fontId="41" fillId="6" borderId="2" xfId="0" applyNumberFormat="1" applyFont="1" applyFill="1" applyBorder="1" applyAlignment="1">
      <alignment horizontal="center" wrapText="1"/>
    </xf>
    <xf numFmtId="0" fontId="41" fillId="6" borderId="2" xfId="0" applyFont="1" applyFill="1" applyBorder="1" applyAlignment="1">
      <alignment horizontal="center" wrapText="1"/>
    </xf>
    <xf numFmtId="0" fontId="41" fillId="6" borderId="16" xfId="0" applyFont="1" applyFill="1" applyBorder="1" applyAlignment="1">
      <alignment horizontal="center" wrapText="1"/>
    </xf>
    <xf numFmtId="0" fontId="39" fillId="2" borderId="2" xfId="0" applyFont="1" applyFill="1" applyBorder="1" applyAlignment="1" applyProtection="1">
      <alignment horizontal="center"/>
      <protection locked="0"/>
    </xf>
    <xf numFmtId="9" fontId="38" fillId="2" borderId="2" xfId="0" applyNumberFormat="1" applyFont="1" applyFill="1" applyBorder="1" applyAlignment="1">
      <alignment horizontal="center"/>
    </xf>
    <xf numFmtId="0" fontId="32" fillId="0" borderId="0" xfId="0" applyFont="1"/>
    <xf numFmtId="0" fontId="41" fillId="0" borderId="20" xfId="0" applyFont="1" applyBorder="1" applyAlignment="1">
      <alignment horizontal="center"/>
    </xf>
    <xf numFmtId="0" fontId="41" fillId="0" borderId="20" xfId="0" applyFont="1" applyBorder="1" applyAlignment="1">
      <alignment horizontal="left" wrapText="1"/>
    </xf>
    <xf numFmtId="14" fontId="41" fillId="0" borderId="20" xfId="0" applyNumberFormat="1" applyFont="1" applyBorder="1" applyAlignment="1">
      <alignment horizontal="left" wrapText="1"/>
    </xf>
    <xf numFmtId="8" fontId="41" fillId="0" borderId="20" xfId="0" applyNumberFormat="1" applyFont="1" applyBorder="1" applyAlignment="1">
      <alignment horizontal="left" wrapText="1"/>
    </xf>
    <xf numFmtId="0" fontId="42" fillId="0" borderId="20" xfId="0" applyFont="1" applyBorder="1" applyAlignment="1">
      <alignment horizontal="left"/>
    </xf>
    <xf numFmtId="0" fontId="41" fillId="0" borderId="2" xfId="0" applyFont="1" applyBorder="1" applyAlignment="1">
      <alignment horizontal="center"/>
    </xf>
    <xf numFmtId="0" fontId="39" fillId="0" borderId="27" xfId="0" applyFont="1" applyBorder="1" applyAlignment="1">
      <alignment horizontal="center" wrapText="1"/>
    </xf>
    <xf numFmtId="0" fontId="37" fillId="0" borderId="0" xfId="0" applyFont="1" applyAlignment="1">
      <alignment wrapText="1"/>
    </xf>
    <xf numFmtId="0" fontId="1" fillId="0" borderId="0" xfId="0" applyFont="1"/>
    <xf numFmtId="0" fontId="39" fillId="2" borderId="2" xfId="0" applyFont="1" applyFill="1" applyBorder="1" applyAlignment="1">
      <alignment horizontal="left"/>
    </xf>
    <xf numFmtId="0" fontId="41" fillId="2" borderId="2" xfId="0" applyFont="1" applyFill="1" applyBorder="1" applyAlignment="1">
      <alignment wrapText="1"/>
    </xf>
    <xf numFmtId="0" fontId="39" fillId="2" borderId="22" xfId="0" applyFont="1" applyFill="1" applyBorder="1" applyAlignment="1" applyProtection="1">
      <alignment horizontal="center"/>
      <protection locked="0"/>
    </xf>
    <xf numFmtId="0" fontId="41" fillId="2" borderId="15" xfId="0" applyFont="1" applyFill="1" applyBorder="1" applyAlignment="1">
      <alignment horizontal="center"/>
    </xf>
    <xf numFmtId="9" fontId="41" fillId="2" borderId="2" xfId="0" applyNumberFormat="1" applyFont="1" applyFill="1" applyBorder="1" applyAlignment="1">
      <alignment horizontal="center"/>
    </xf>
    <xf numFmtId="0" fontId="41" fillId="2" borderId="2" xfId="0" applyFont="1" applyFill="1" applyBorder="1" applyAlignment="1">
      <alignment horizontal="center"/>
    </xf>
    <xf numFmtId="0" fontId="41" fillId="2" borderId="16" xfId="0" applyFont="1" applyFill="1" applyBorder="1" applyAlignment="1">
      <alignment horizontal="center"/>
    </xf>
    <xf numFmtId="0" fontId="41" fillId="0" borderId="0" xfId="0" applyFont="1"/>
    <xf numFmtId="0" fontId="39" fillId="3" borderId="2" xfId="0" applyFont="1" applyFill="1" applyBorder="1" applyAlignment="1">
      <alignment horizontal="left"/>
    </xf>
    <xf numFmtId="0" fontId="41" fillId="0" borderId="15" xfId="0" applyFont="1" applyBorder="1" applyAlignment="1">
      <alignment horizontal="center"/>
    </xf>
    <xf numFmtId="9" fontId="41" fillId="0" borderId="2" xfId="0" applyNumberFormat="1" applyFont="1" applyBorder="1" applyAlignment="1">
      <alignment horizontal="center"/>
    </xf>
    <xf numFmtId="0" fontId="41" fillId="0" borderId="16" xfId="0" applyFont="1" applyBorder="1" applyAlignment="1">
      <alignment horizontal="center"/>
    </xf>
    <xf numFmtId="0" fontId="39" fillId="2" borderId="2" xfId="0" applyFont="1" applyFill="1" applyBorder="1"/>
    <xf numFmtId="0" fontId="39" fillId="2" borderId="2" xfId="0" applyFont="1" applyFill="1" applyBorder="1" applyProtection="1">
      <protection locked="0"/>
    </xf>
    <xf numFmtId="0" fontId="39" fillId="2" borderId="22" xfId="0" applyFont="1" applyFill="1" applyBorder="1" applyProtection="1">
      <protection locked="0"/>
    </xf>
    <xf numFmtId="0" fontId="39" fillId="2" borderId="15" xfId="0" applyFont="1" applyFill="1" applyBorder="1" applyAlignment="1">
      <alignment horizontal="center"/>
    </xf>
    <xf numFmtId="0" fontId="39" fillId="2" borderId="2" xfId="0" applyFont="1" applyFill="1" applyBorder="1" applyAlignment="1">
      <alignment horizontal="center"/>
    </xf>
    <xf numFmtId="0" fontId="39" fillId="2" borderId="16" xfId="0" applyFont="1" applyFill="1" applyBorder="1" applyAlignment="1">
      <alignment horizontal="center"/>
    </xf>
    <xf numFmtId="0" fontId="39" fillId="3" borderId="0" xfId="0" applyFont="1" applyFill="1"/>
    <xf numFmtId="0" fontId="39" fillId="0" borderId="2" xfId="0" applyFont="1" applyBorder="1" applyAlignment="1">
      <alignment horizontal="left"/>
    </xf>
    <xf numFmtId="0" fontId="39" fillId="0" borderId="7" xfId="0" applyFont="1" applyBorder="1" applyAlignment="1">
      <alignment horizontal="center"/>
    </xf>
    <xf numFmtId="0" fontId="39" fillId="0" borderId="8" xfId="0" applyFont="1" applyBorder="1" applyAlignment="1">
      <alignment horizontal="center" wrapText="1"/>
    </xf>
    <xf numFmtId="0" fontId="39" fillId="0" borderId="20" xfId="0" applyFont="1" applyBorder="1" applyAlignment="1">
      <alignment horizontal="center"/>
    </xf>
    <xf numFmtId="0" fontId="39" fillId="0" borderId="40" xfId="0" applyFont="1" applyBorder="1" applyAlignment="1">
      <alignment horizontal="center"/>
    </xf>
    <xf numFmtId="0" fontId="39" fillId="0" borderId="19" xfId="0" applyFont="1" applyBorder="1" applyAlignment="1">
      <alignment horizontal="center"/>
    </xf>
    <xf numFmtId="0" fontId="39" fillId="0" borderId="54" xfId="0" applyFont="1" applyBorder="1" applyAlignment="1">
      <alignment horizontal="center"/>
    </xf>
    <xf numFmtId="0" fontId="39" fillId="0" borderId="0" xfId="0" applyFont="1" applyAlignment="1">
      <alignment horizontal="center"/>
    </xf>
    <xf numFmtId="0" fontId="39" fillId="11" borderId="2" xfId="0" applyFont="1" applyFill="1" applyBorder="1"/>
    <xf numFmtId="0" fontId="39" fillId="11" borderId="22" xfId="0" applyFont="1" applyFill="1" applyBorder="1"/>
    <xf numFmtId="0" fontId="39" fillId="11" borderId="35" xfId="0" applyFont="1" applyFill="1" applyBorder="1"/>
    <xf numFmtId="0" fontId="39" fillId="11" borderId="1" xfId="0" applyFont="1" applyFill="1" applyBorder="1" applyAlignment="1">
      <alignment horizontal="center"/>
    </xf>
    <xf numFmtId="0" fontId="39" fillId="11" borderId="13" xfId="0" applyFont="1" applyFill="1" applyBorder="1" applyAlignment="1">
      <alignment horizontal="center"/>
    </xf>
    <xf numFmtId="0" fontId="39" fillId="11" borderId="14" xfId="0" applyFont="1" applyFill="1" applyBorder="1" applyAlignment="1">
      <alignment horizontal="center"/>
    </xf>
    <xf numFmtId="0" fontId="39" fillId="0" borderId="0" xfId="0" applyFont="1"/>
    <xf numFmtId="0" fontId="39" fillId="0" borderId="2" xfId="0" applyFont="1" applyBorder="1" applyAlignment="1">
      <alignment horizontal="center"/>
    </xf>
    <xf numFmtId="0" fontId="41" fillId="0" borderId="2" xfId="0" applyFont="1" applyBorder="1" applyProtection="1">
      <protection locked="0"/>
    </xf>
    <xf numFmtId="0" fontId="41" fillId="0" borderId="22" xfId="0" applyFont="1" applyBorder="1" applyProtection="1">
      <protection locked="0"/>
    </xf>
    <xf numFmtId="0" fontId="41" fillId="6" borderId="15" xfId="0" applyFont="1" applyFill="1" applyBorder="1" applyAlignment="1">
      <alignment horizontal="center"/>
    </xf>
    <xf numFmtId="0" fontId="41" fillId="6" borderId="2" xfId="0" applyFont="1" applyFill="1" applyBorder="1" applyAlignment="1">
      <alignment horizontal="center"/>
    </xf>
    <xf numFmtId="0" fontId="41" fillId="6" borderId="16" xfId="0" applyFont="1" applyFill="1" applyBorder="1" applyAlignment="1">
      <alignment horizontal="center"/>
    </xf>
    <xf numFmtId="9" fontId="41" fillId="0" borderId="0" xfId="0" applyNumberFormat="1" applyFont="1" applyAlignment="1">
      <alignment horizontal="center"/>
    </xf>
    <xf numFmtId="2" fontId="39" fillId="0" borderId="2" xfId="0" applyNumberFormat="1" applyFont="1" applyBorder="1" applyAlignment="1">
      <alignment horizontal="center"/>
    </xf>
    <xf numFmtId="0" fontId="41" fillId="0" borderId="2" xfId="0" applyFont="1" applyBorder="1" applyAlignment="1">
      <alignment horizontal="left" wrapText="1"/>
    </xf>
    <xf numFmtId="0" fontId="39" fillId="11" borderId="2" xfId="0" applyFont="1" applyFill="1" applyBorder="1" applyProtection="1">
      <protection locked="0"/>
    </xf>
    <xf numFmtId="0" fontId="39" fillId="11" borderId="22" xfId="0" applyFont="1" applyFill="1" applyBorder="1" applyProtection="1">
      <protection locked="0"/>
    </xf>
    <xf numFmtId="0" fontId="39" fillId="11" borderId="15" xfId="0" applyFont="1" applyFill="1" applyBorder="1" applyAlignment="1">
      <alignment horizontal="center"/>
    </xf>
    <xf numFmtId="0" fontId="39" fillId="11" borderId="2" xfId="0" applyFont="1" applyFill="1" applyBorder="1" applyAlignment="1">
      <alignment horizontal="center"/>
    </xf>
    <xf numFmtId="0" fontId="39" fillId="11" borderId="16" xfId="0" applyFont="1" applyFill="1" applyBorder="1" applyAlignment="1">
      <alignment horizontal="center"/>
    </xf>
    <xf numFmtId="0" fontId="41" fillId="11" borderId="2" xfId="0" applyFont="1" applyFill="1" applyBorder="1" applyProtection="1">
      <protection locked="0"/>
    </xf>
    <xf numFmtId="0" fontId="41" fillId="11" borderId="22" xfId="0" applyFont="1" applyFill="1" applyBorder="1" applyProtection="1">
      <protection locked="0"/>
    </xf>
    <xf numFmtId="0" fontId="41" fillId="11" borderId="15" xfId="0" applyFont="1" applyFill="1" applyBorder="1" applyAlignment="1">
      <alignment horizontal="center"/>
    </xf>
    <xf numFmtId="0" fontId="41" fillId="11" borderId="2" xfId="0" applyFont="1" applyFill="1" applyBorder="1" applyAlignment="1">
      <alignment horizontal="center"/>
    </xf>
    <xf numFmtId="0" fontId="41" fillId="11" borderId="16" xfId="0" applyFont="1" applyFill="1" applyBorder="1" applyAlignment="1">
      <alignment horizontal="center"/>
    </xf>
    <xf numFmtId="0" fontId="39" fillId="0" borderId="2" xfId="1" applyNumberFormat="1" applyFont="1" applyBorder="1" applyAlignment="1">
      <alignment horizontal="center"/>
    </xf>
    <xf numFmtId="49" fontId="39" fillId="0" borderId="2" xfId="1" applyNumberFormat="1" applyFont="1" applyBorder="1" applyAlignment="1">
      <alignment horizontal="center"/>
    </xf>
    <xf numFmtId="0" fontId="41" fillId="0" borderId="36" xfId="0" applyFont="1" applyBorder="1" applyProtection="1">
      <protection locked="0"/>
    </xf>
    <xf numFmtId="0" fontId="41" fillId="0" borderId="37" xfId="0" applyFont="1" applyBorder="1" applyProtection="1">
      <protection locked="0"/>
    </xf>
    <xf numFmtId="0" fontId="41" fillId="0" borderId="38" xfId="0" applyFont="1" applyBorder="1" applyProtection="1">
      <protection locked="0"/>
    </xf>
    <xf numFmtId="0" fontId="41" fillId="3" borderId="0" xfId="0" applyFont="1" applyFill="1" applyAlignment="1">
      <alignment horizontal="center"/>
    </xf>
    <xf numFmtId="0" fontId="41" fillId="0" borderId="0" xfId="0" applyFont="1" applyAlignment="1">
      <alignment horizontal="center"/>
    </xf>
    <xf numFmtId="0" fontId="41" fillId="0" borderId="0" xfId="0" applyFont="1" applyAlignment="1">
      <alignment horizontal="right" wrapText="1"/>
    </xf>
    <xf numFmtId="0" fontId="41" fillId="0" borderId="0" xfId="0" applyFont="1" applyAlignment="1">
      <alignment wrapText="1"/>
    </xf>
    <xf numFmtId="0" fontId="41" fillId="0" borderId="0" xfId="0" applyFont="1" applyAlignment="1" applyProtection="1">
      <alignment horizontal="center"/>
      <protection locked="0"/>
    </xf>
    <xf numFmtId="0" fontId="39" fillId="8" borderId="2" xfId="0" applyFont="1" applyFill="1" applyBorder="1" applyAlignment="1">
      <alignment horizontal="left" wrapText="1"/>
    </xf>
    <xf numFmtId="0" fontId="39" fillId="8" borderId="2" xfId="0" applyFont="1" applyFill="1" applyBorder="1" applyAlignment="1">
      <alignment horizontal="center" wrapText="1"/>
    </xf>
    <xf numFmtId="0" fontId="39" fillId="8" borderId="20" xfId="0" applyFont="1" applyFill="1" applyBorder="1" applyAlignment="1">
      <alignment horizontal="center" wrapText="1"/>
    </xf>
    <xf numFmtId="0" fontId="39" fillId="8" borderId="5" xfId="0" applyFont="1" applyFill="1" applyBorder="1" applyAlignment="1">
      <alignment horizontal="center" wrapText="1"/>
    </xf>
    <xf numFmtId="0" fontId="37" fillId="0" borderId="7" xfId="0" applyFont="1" applyBorder="1" applyAlignment="1">
      <alignment horizontal="center"/>
    </xf>
    <xf numFmtId="0" fontId="37" fillId="0" borderId="8" xfId="0" applyFont="1" applyBorder="1" applyAlignment="1">
      <alignment horizontal="center"/>
    </xf>
    <xf numFmtId="0" fontId="37" fillId="0" borderId="39" xfId="0" applyFont="1" applyBorder="1" applyAlignment="1">
      <alignment horizontal="center"/>
    </xf>
    <xf numFmtId="0" fontId="38" fillId="0" borderId="9" xfId="0" applyFont="1" applyBorder="1" applyAlignment="1" applyProtection="1">
      <alignment horizontal="left" vertical="top"/>
      <protection locked="0"/>
    </xf>
    <xf numFmtId="0" fontId="38" fillId="0" borderId="0" xfId="0" applyFont="1" applyAlignment="1" applyProtection="1">
      <alignment horizontal="left" vertical="top"/>
      <protection locked="0"/>
    </xf>
    <xf numFmtId="0" fontId="38" fillId="0" borderId="10" xfId="0" applyFont="1" applyBorder="1" applyAlignment="1" applyProtection="1">
      <alignment horizontal="left" vertical="top"/>
      <protection locked="0"/>
    </xf>
    <xf numFmtId="0" fontId="38" fillId="0" borderId="11" xfId="0" applyFont="1" applyBorder="1" applyAlignment="1" applyProtection="1">
      <alignment horizontal="left" vertical="top"/>
      <protection locked="0"/>
    </xf>
    <xf numFmtId="0" fontId="38" fillId="0" borderId="4" xfId="0" applyFont="1" applyBorder="1" applyAlignment="1" applyProtection="1">
      <alignment horizontal="left" vertical="top"/>
      <protection locked="0"/>
    </xf>
    <xf numFmtId="0" fontId="38" fillId="0" borderId="12" xfId="0" applyFont="1" applyBorder="1" applyAlignment="1" applyProtection="1">
      <alignment horizontal="left" vertical="top"/>
      <protection locked="0"/>
    </xf>
    <xf numFmtId="0" fontId="39" fillId="11" borderId="22" xfId="0" applyFont="1" applyFill="1" applyBorder="1" applyAlignment="1">
      <alignment horizontal="left"/>
    </xf>
    <xf numFmtId="0" fontId="39" fillId="11" borderId="23" xfId="0" applyFont="1" applyFill="1" applyBorder="1" applyAlignment="1">
      <alignment horizontal="left"/>
    </xf>
    <xf numFmtId="0" fontId="39" fillId="0" borderId="36" xfId="0" applyFont="1" applyBorder="1" applyAlignment="1">
      <alignment horizontal="center"/>
    </xf>
    <xf numFmtId="0" fontId="39" fillId="0" borderId="37" xfId="0" applyFont="1" applyBorder="1" applyAlignment="1">
      <alignment horizontal="center"/>
    </xf>
    <xf numFmtId="0" fontId="39" fillId="0" borderId="38" xfId="0" applyFont="1" applyBorder="1" applyAlignment="1">
      <alignment horizontal="center"/>
    </xf>
    <xf numFmtId="0" fontId="41" fillId="0" borderId="7" xfId="0" applyFont="1" applyBorder="1" applyAlignment="1" applyProtection="1">
      <alignment horizontal="center"/>
      <protection locked="0"/>
    </xf>
    <xf numFmtId="0" fontId="41" fillId="0" borderId="8" xfId="0" applyFont="1" applyBorder="1" applyAlignment="1" applyProtection="1">
      <alignment horizontal="center"/>
      <protection locked="0"/>
    </xf>
    <xf numFmtId="0" fontId="41" fillId="0" borderId="39" xfId="0" applyFont="1" applyBorder="1" applyAlignment="1" applyProtection="1">
      <alignment horizontal="center"/>
      <protection locked="0"/>
    </xf>
    <xf numFmtId="0" fontId="41" fillId="0" borderId="9" xfId="0" applyFont="1" applyBorder="1" applyAlignment="1" applyProtection="1">
      <alignment horizontal="center"/>
      <protection locked="0"/>
    </xf>
    <xf numFmtId="0" fontId="41" fillId="0" borderId="0" xfId="0" applyFont="1" applyAlignment="1" applyProtection="1">
      <alignment horizontal="center"/>
      <protection locked="0"/>
    </xf>
    <xf numFmtId="0" fontId="41" fillId="0" borderId="10" xfId="0" applyFont="1" applyBorder="1" applyAlignment="1" applyProtection="1">
      <alignment horizontal="center"/>
      <protection locked="0"/>
    </xf>
    <xf numFmtId="0" fontId="41" fillId="0" borderId="11" xfId="0" applyFont="1" applyBorder="1" applyAlignment="1" applyProtection="1">
      <alignment horizontal="center"/>
      <protection locked="0"/>
    </xf>
    <xf numFmtId="0" fontId="41" fillId="0" borderId="4" xfId="0" applyFont="1" applyBorder="1" applyAlignment="1" applyProtection="1">
      <alignment horizontal="center"/>
      <protection locked="0"/>
    </xf>
    <xf numFmtId="0" fontId="41" fillId="0" borderId="12" xfId="0" applyFont="1" applyBorder="1" applyAlignment="1" applyProtection="1">
      <alignment horizontal="center"/>
      <protection locked="0"/>
    </xf>
    <xf numFmtId="0" fontId="39" fillId="11" borderId="22" xfId="0" applyFont="1" applyFill="1" applyBorder="1" applyAlignment="1">
      <alignment horizontal="left" wrapText="1"/>
    </xf>
    <xf numFmtId="0" fontId="39" fillId="11" borderId="23" xfId="0" applyFont="1" applyFill="1" applyBorder="1" applyAlignment="1">
      <alignment horizontal="left" wrapText="1"/>
    </xf>
    <xf numFmtId="0" fontId="39" fillId="4" borderId="34" xfId="0" applyFont="1" applyFill="1" applyBorder="1" applyAlignment="1">
      <alignment horizontal="center"/>
    </xf>
    <xf numFmtId="0" fontId="39" fillId="4" borderId="29" xfId="0" applyFont="1" applyFill="1" applyBorder="1" applyAlignment="1">
      <alignment horizontal="center"/>
    </xf>
    <xf numFmtId="0" fontId="39" fillId="4" borderId="22" xfId="0" applyFont="1" applyFill="1" applyBorder="1" applyAlignment="1">
      <alignment horizontal="center"/>
    </xf>
    <xf numFmtId="0" fontId="39" fillId="4" borderId="35" xfId="0" applyFont="1" applyFill="1" applyBorder="1" applyAlignment="1">
      <alignment horizontal="center"/>
    </xf>
    <xf numFmtId="0" fontId="39" fillId="4" borderId="42" xfId="0" applyFont="1" applyFill="1" applyBorder="1" applyAlignment="1">
      <alignment horizontal="center"/>
    </xf>
    <xf numFmtId="0" fontId="39" fillId="4" borderId="44" xfId="0" applyFont="1" applyFill="1" applyBorder="1" applyAlignment="1">
      <alignment horizontal="center"/>
    </xf>
    <xf numFmtId="0" fontId="39" fillId="4" borderId="51" xfId="0" applyFont="1" applyFill="1" applyBorder="1" applyAlignment="1">
      <alignment horizontal="center"/>
    </xf>
    <xf numFmtId="0" fontId="39" fillId="4" borderId="52" xfId="0" applyFont="1" applyFill="1" applyBorder="1" applyAlignment="1">
      <alignment horizontal="center"/>
    </xf>
    <xf numFmtId="0" fontId="39" fillId="4" borderId="53" xfId="0" applyFont="1" applyFill="1" applyBorder="1" applyAlignment="1">
      <alignment horizontal="center"/>
    </xf>
    <xf numFmtId="0" fontId="39" fillId="4" borderId="28" xfId="0" applyFont="1" applyFill="1" applyBorder="1" applyAlignment="1">
      <alignment horizontal="left"/>
    </xf>
    <xf numFmtId="0" fontId="39" fillId="4" borderId="29" xfId="0" applyFont="1" applyFill="1" applyBorder="1" applyAlignment="1">
      <alignment horizontal="left"/>
    </xf>
    <xf numFmtId="0" fontId="39" fillId="4" borderId="30" xfId="0" applyFont="1" applyFill="1" applyBorder="1" applyAlignment="1">
      <alignment horizontal="left"/>
    </xf>
    <xf numFmtId="0" fontId="39" fillId="4" borderId="15" xfId="0" applyFont="1" applyFill="1" applyBorder="1" applyAlignment="1">
      <alignment horizontal="left"/>
    </xf>
    <xf numFmtId="0" fontId="39" fillId="4" borderId="2" xfId="0" applyFont="1" applyFill="1" applyBorder="1" applyAlignment="1">
      <alignment horizontal="left"/>
    </xf>
    <xf numFmtId="0" fontId="39" fillId="4" borderId="5" xfId="0" applyFont="1" applyFill="1" applyBorder="1" applyAlignment="1">
      <alignment horizontal="left"/>
    </xf>
    <xf numFmtId="0" fontId="39" fillId="4" borderId="50" xfId="0" applyFont="1" applyFill="1" applyBorder="1" applyAlignment="1">
      <alignment horizontal="left"/>
    </xf>
    <xf numFmtId="0" fontId="0" fillId="0" borderId="0" xfId="0" applyAlignment="1">
      <alignment horizontal="center"/>
    </xf>
    <xf numFmtId="0" fontId="16" fillId="4" borderId="22" xfId="0" applyFont="1" applyFill="1" applyBorder="1" applyAlignment="1">
      <alignment horizontal="center"/>
    </xf>
    <xf numFmtId="0" fontId="16" fillId="4" borderId="35" xfId="0" applyFont="1" applyFill="1" applyBorder="1" applyAlignment="1">
      <alignment horizontal="center"/>
    </xf>
    <xf numFmtId="0" fontId="16" fillId="4" borderId="23" xfId="0" applyFont="1" applyFill="1" applyBorder="1" applyAlignment="1">
      <alignment horizontal="center"/>
    </xf>
    <xf numFmtId="0" fontId="2" fillId="3" borderId="11" xfId="0" applyFont="1" applyFill="1" applyBorder="1" applyAlignment="1">
      <alignment horizontal="center"/>
    </xf>
    <xf numFmtId="0" fontId="2" fillId="3" borderId="4" xfId="0" applyFont="1" applyFill="1" applyBorder="1" applyAlignment="1">
      <alignment horizontal="center"/>
    </xf>
    <xf numFmtId="0" fontId="0" fillId="3" borderId="4" xfId="0" applyFill="1" applyBorder="1"/>
    <xf numFmtId="0" fontId="0" fillId="3" borderId="12" xfId="0" applyFill="1" applyBorder="1"/>
    <xf numFmtId="0" fontId="0" fillId="3" borderId="0" xfId="0" applyFill="1"/>
    <xf numFmtId="0" fontId="9" fillId="3" borderId="0" xfId="0" applyFont="1" applyFill="1" applyAlignment="1">
      <alignment horizontal="center"/>
    </xf>
    <xf numFmtId="0" fontId="33" fillId="3" borderId="26" xfId="0" applyFont="1" applyFill="1" applyBorder="1" applyAlignment="1">
      <alignment horizontal="center"/>
    </xf>
    <xf numFmtId="0" fontId="31" fillId="3" borderId="26" xfId="0" applyFont="1" applyFill="1" applyBorder="1" applyAlignment="1">
      <alignment horizontal="center"/>
    </xf>
    <xf numFmtId="0" fontId="32" fillId="3" borderId="0" xfId="0" applyFont="1" applyFill="1"/>
    <xf numFmtId="0" fontId="37" fillId="3" borderId="20" xfId="0" applyFont="1" applyFill="1" applyBorder="1" applyAlignment="1">
      <alignment horizontal="center"/>
    </xf>
    <xf numFmtId="0" fontId="37" fillId="3" borderId="20" xfId="0" applyFont="1" applyFill="1" applyBorder="1" applyAlignment="1">
      <alignment horizontal="left"/>
    </xf>
    <xf numFmtId="0" fontId="37" fillId="3" borderId="32" xfId="0" applyFont="1" applyFill="1" applyBorder="1" applyAlignment="1">
      <alignment horizontal="center"/>
    </xf>
    <xf numFmtId="0" fontId="37" fillId="3" borderId="0" xfId="0" applyFont="1" applyFill="1" applyAlignment="1">
      <alignment horizontal="center"/>
    </xf>
    <xf numFmtId="0" fontId="37" fillId="3" borderId="0" xfId="0" applyFont="1" applyFill="1" applyAlignment="1">
      <alignment horizontal="center"/>
    </xf>
    <xf numFmtId="0" fontId="39" fillId="3" borderId="11" xfId="0" applyFont="1" applyFill="1" applyBorder="1"/>
    <xf numFmtId="0" fontId="39" fillId="3" borderId="4" xfId="0" applyFont="1" applyFill="1" applyBorder="1"/>
    <xf numFmtId="0" fontId="41" fillId="3" borderId="0" xfId="0" applyFont="1" applyFill="1"/>
  </cellXfs>
  <cellStyles count="4">
    <cellStyle name="Hyperlink" xfId="3" builtinId="8"/>
    <cellStyle name="Normal" xfId="0" builtinId="0"/>
    <cellStyle name="Normal 2" xfId="2"/>
    <cellStyle name="Normal 4" xfId="1"/>
  </cellStyles>
  <dxfs count="3">
    <dxf>
      <font>
        <color rgb="FF9C0006"/>
      </font>
      <fill>
        <patternFill>
          <bgColor rgb="FFFFC7CE"/>
        </patternFill>
      </fill>
    </dxf>
    <dxf>
      <font>
        <b/>
        <i val="0"/>
        <color rgb="FFFF0000"/>
      </font>
    </dxf>
    <dxf>
      <font>
        <b/>
        <i val="0"/>
        <color rgb="FFFF0000"/>
      </font>
    </dxf>
  </dxfs>
  <tableStyles count="0" defaultTableStyle="TableStyleMedium2" defaultPivotStyle="PivotStyleLight16"/>
  <colors>
    <mruColors>
      <color rgb="FFFF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38099</xdr:rowOff>
    </xdr:from>
    <xdr:to>
      <xdr:col>10</xdr:col>
      <xdr:colOff>581025</xdr:colOff>
      <xdr:row>93</xdr:row>
      <xdr:rowOff>133350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9050" y="38099"/>
          <a:ext cx="6937375" cy="14859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Overview and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Instructions for Using this</a:t>
          </a:r>
          <a:r>
            <a:rPr lang="en-US" sz="1100" b="1" baseline="0">
              <a:solidFill>
                <a:schemeClr val="dk1"/>
              </a:solidFill>
              <a:effectLst/>
              <a:latin typeface="+mn-lt"/>
              <a:ea typeface="+mn-ea"/>
              <a:cs typeface="+mn-cs"/>
            </a:rPr>
            <a:t> Workbook</a:t>
          </a:r>
          <a:endParaRPr lang="en-US" sz="1100" baseline="0"/>
        </a:p>
        <a:p>
          <a:pPr algn="just"/>
          <a:endParaRPr lang="en-US" sz="1100"/>
        </a:p>
        <a:p>
          <a:pPr algn="just"/>
          <a:r>
            <a:rPr lang="en-US" sz="1100">
              <a:solidFill>
                <a:schemeClr val="dk1"/>
              </a:solidFill>
              <a:effectLst/>
              <a:latin typeface="+mn-lt"/>
              <a:ea typeface="+mn-ea"/>
              <a:cs typeface="+mn-cs"/>
            </a:rPr>
            <a:t>This workbook contains the following tabs/worksheets: </a:t>
          </a:r>
        </a:p>
        <a:p>
          <a:pPr lvl="0" algn="just"/>
          <a:r>
            <a:rPr lang="en-US" sz="1100">
              <a:solidFill>
                <a:schemeClr val="dk1"/>
              </a:solidFill>
              <a:effectLst/>
              <a:latin typeface="+mn-lt"/>
              <a:ea typeface="+mn-ea"/>
              <a:cs typeface="+mn-cs"/>
            </a:rPr>
            <a:t>Instructions (on how to use</a:t>
          </a:r>
          <a:r>
            <a:rPr lang="en-US" sz="1100" baseline="0">
              <a:solidFill>
                <a:schemeClr val="dk1"/>
              </a:solidFill>
              <a:effectLst/>
              <a:latin typeface="+mn-lt"/>
              <a:ea typeface="+mn-ea"/>
              <a:cs typeface="+mn-cs"/>
            </a:rPr>
            <a:t> the workbook)</a:t>
          </a:r>
          <a:endParaRPr lang="en-US" sz="1100">
            <a:solidFill>
              <a:schemeClr val="dk1"/>
            </a:solidFill>
            <a:effectLst/>
            <a:latin typeface="+mn-lt"/>
            <a:ea typeface="+mn-ea"/>
            <a:cs typeface="+mn-cs"/>
          </a:endParaRPr>
        </a:p>
        <a:p>
          <a:pPr lvl="0" algn="just"/>
          <a:r>
            <a:rPr lang="en-US" sz="1100" baseline="0">
              <a:solidFill>
                <a:schemeClr val="dk1"/>
              </a:solidFill>
              <a:effectLst/>
              <a:latin typeface="+mn-lt"/>
              <a:ea typeface="+mn-ea"/>
              <a:cs typeface="+mn-cs"/>
            </a:rPr>
            <a:t>Workbook Set-up</a:t>
          </a:r>
        </a:p>
        <a:p>
          <a:pPr lvl="0" algn="just"/>
          <a:r>
            <a:rPr lang="en-US" sz="1100" baseline="0">
              <a:solidFill>
                <a:schemeClr val="dk1"/>
              </a:solidFill>
              <a:effectLst/>
              <a:latin typeface="+mn-lt"/>
              <a:ea typeface="+mn-ea"/>
              <a:cs typeface="+mn-cs"/>
            </a:rPr>
            <a:t>Monitoring Sample, Records</a:t>
          </a:r>
        </a:p>
        <a:p>
          <a:pPr lvl="0" algn="just"/>
          <a:r>
            <a:rPr lang="en-US" sz="1100" baseline="0">
              <a:solidFill>
                <a:schemeClr val="dk1"/>
              </a:solidFill>
              <a:effectLst/>
              <a:latin typeface="+mn-lt"/>
              <a:ea typeface="+mn-ea"/>
              <a:cs typeface="+mn-cs"/>
            </a:rPr>
            <a:t>Post-Payment Review Tool</a:t>
          </a:r>
        </a:p>
        <a:p>
          <a:pPr lvl="0" algn="just"/>
          <a:r>
            <a:rPr lang="en-US" sz="1100" baseline="0">
              <a:solidFill>
                <a:schemeClr val="dk1"/>
              </a:solidFill>
              <a:effectLst/>
              <a:latin typeface="+mn-lt"/>
              <a:ea typeface="+mn-ea"/>
              <a:cs typeface="+mn-cs"/>
            </a:rPr>
            <a:t>Staff Qualifications Worksheet</a:t>
          </a:r>
        </a:p>
        <a:p>
          <a:pPr lvl="0" algn="just"/>
          <a:r>
            <a:rPr lang="en-US" sz="1100" baseline="0">
              <a:solidFill>
                <a:schemeClr val="dk1"/>
              </a:solidFill>
              <a:effectLst/>
              <a:latin typeface="+mn-lt"/>
              <a:ea typeface="+mn-ea"/>
              <a:cs typeface="+mn-cs"/>
            </a:rPr>
            <a:t>Overall-Score</a:t>
          </a:r>
          <a:r>
            <a:rPr lang="en-US" sz="1100">
              <a:solidFill>
                <a:schemeClr val="dk1"/>
              </a:solidFill>
              <a:effectLst/>
              <a:latin typeface="+mn-lt"/>
              <a:ea typeface="+mn-ea"/>
              <a:cs typeface="+mn-cs"/>
            </a:rPr>
            <a:t> Summary</a:t>
          </a:r>
        </a:p>
        <a:p>
          <a:pPr lvl="0" algn="just"/>
          <a:endParaRPr lang="en-US" sz="1100">
            <a:solidFill>
              <a:schemeClr val="dk1"/>
            </a:solidFill>
            <a:effectLst/>
            <a:latin typeface="+mn-lt"/>
            <a:ea typeface="+mn-ea"/>
            <a:cs typeface="+mn-cs"/>
          </a:endParaRPr>
        </a:p>
        <a:p>
          <a:pPr lvl="0" algn="just"/>
          <a:r>
            <a:rPr lang="en-US" sz="1100" b="1">
              <a:solidFill>
                <a:sysClr val="windowText" lastClr="000000"/>
              </a:solidFill>
              <a:effectLst/>
              <a:latin typeface="+mn-lt"/>
              <a:ea typeface="+mn-ea"/>
              <a:cs typeface="+mn-cs"/>
            </a:rPr>
            <a:t>Workbook Set-up sheet</a:t>
          </a:r>
          <a:r>
            <a:rPr lang="en-US" sz="1100" b="1">
              <a:solidFill>
                <a:schemeClr val="accent4">
                  <a:lumMod val="25000"/>
                </a:schemeClr>
              </a:solidFill>
              <a:effectLst/>
              <a:latin typeface="+mn-lt"/>
              <a:ea typeface="+mn-ea"/>
              <a:cs typeface="+mn-cs"/>
            </a:rPr>
            <a:t>:</a:t>
          </a:r>
          <a:r>
            <a:rPr lang="en-US" sz="1100">
              <a:solidFill>
                <a:schemeClr val="accent4">
                  <a:lumMod val="25000"/>
                </a:schemeClr>
              </a:solidFill>
              <a:effectLst/>
              <a:latin typeface="+mn-lt"/>
              <a:ea typeface="+mn-ea"/>
              <a:cs typeface="+mn-cs"/>
            </a:rPr>
            <a:t> </a:t>
          </a:r>
          <a:r>
            <a:rPr lang="en-US" sz="1100">
              <a:solidFill>
                <a:schemeClr val="dk1"/>
              </a:solidFill>
              <a:effectLst/>
              <a:latin typeface="+mn-lt"/>
              <a:ea typeface="+mn-ea"/>
              <a:cs typeface="+mn-cs"/>
            </a:rPr>
            <a:t>This worksheet contains information about the</a:t>
          </a:r>
          <a:r>
            <a:rPr lang="en-US" sz="1100" baseline="0">
              <a:solidFill>
                <a:schemeClr val="dk1"/>
              </a:solidFill>
              <a:effectLst/>
              <a:latin typeface="+mn-lt"/>
              <a:ea typeface="+mn-ea"/>
              <a:cs typeface="+mn-cs"/>
            </a:rPr>
            <a:t> Tailored Plan</a:t>
          </a:r>
          <a:r>
            <a:rPr lang="en-US" sz="1100">
              <a:solidFill>
                <a:schemeClr val="dk1"/>
              </a:solidFill>
              <a:effectLst/>
              <a:latin typeface="+mn-lt"/>
              <a:ea typeface="+mn-ea"/>
              <a:cs typeface="+mn-cs"/>
            </a:rPr>
            <a:t>, the provider, and the review.  </a:t>
          </a:r>
        </a:p>
        <a:p>
          <a:pPr lvl="0" algn="just"/>
          <a:endParaRPr lang="en-US" sz="110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Monitoring Sample, Records:  </a:t>
          </a:r>
          <a:r>
            <a:rPr kumimoji="0" lang="en-US" sz="1100" b="1" i="0" u="none" strike="noStrike" kern="0" cap="none" spc="0" normalizeH="0" baseline="0" noProof="0">
              <a:ln>
                <a:noFill/>
              </a:ln>
              <a:solidFill>
                <a:prstClr val="black"/>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This worksheet provides a place to list individual member records, staff, and/or post-payment records to be sampled as part of the review. </a:t>
          </a:r>
        </a:p>
        <a:p>
          <a:pPr lvl="0" algn="just"/>
          <a:r>
            <a:rPr lang="en-US" sz="1100">
              <a:solidFill>
                <a:schemeClr val="dk1"/>
              </a:solidFill>
              <a:effectLst/>
              <a:latin typeface="+mn-lt"/>
              <a:ea typeface="+mn-ea"/>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Post-Payment</a:t>
          </a:r>
          <a:r>
            <a:rPr lang="en-US" sz="1100" b="1" baseline="0">
              <a:solidFill>
                <a:sysClr val="windowText" lastClr="000000"/>
              </a:solidFill>
              <a:effectLst/>
              <a:latin typeface="+mn-lt"/>
              <a:ea typeface="+mn-ea"/>
              <a:cs typeface="+mn-cs"/>
            </a:rPr>
            <a:t> Review Tool</a:t>
          </a:r>
          <a:r>
            <a:rPr lang="en-US" sz="1100" baseline="0">
              <a:solidFill>
                <a:sysClr val="windowText" lastClr="000000"/>
              </a:solidFill>
              <a:effectLst/>
              <a:latin typeface="+mn-lt"/>
              <a:ea typeface="+mn-ea"/>
              <a:cs typeface="+mn-cs"/>
            </a:rPr>
            <a:t>:  </a:t>
          </a:r>
          <a:r>
            <a:rPr lang="en-US" sz="1100">
              <a:solidFill>
                <a:schemeClr val="dk1"/>
              </a:solidFill>
              <a:effectLst/>
              <a:latin typeface="+mn-lt"/>
              <a:ea typeface="+mn-ea"/>
              <a:cs typeface="+mn-cs"/>
            </a:rPr>
            <a:t>The post-payment review tool</a:t>
          </a:r>
          <a:r>
            <a:rPr lang="en-US" sz="1100" baseline="0">
              <a:solidFill>
                <a:schemeClr val="dk1"/>
              </a:solidFill>
              <a:effectLst/>
              <a:latin typeface="+mn-lt"/>
              <a:ea typeface="+mn-ea"/>
              <a:cs typeface="+mn-cs"/>
            </a:rPr>
            <a:t> contains multiple sections.  The sections</a:t>
          </a:r>
          <a:r>
            <a:rPr lang="en-US" sz="1100">
              <a:solidFill>
                <a:schemeClr val="dk1"/>
              </a:solidFill>
              <a:effectLst/>
              <a:latin typeface="+mn-lt"/>
              <a:ea typeface="+mn-ea"/>
              <a:cs typeface="+mn-cs"/>
            </a:rPr>
            <a:t> used during a given review are determined by the service(s) included</a:t>
          </a:r>
          <a:r>
            <a:rPr lang="en-US" sz="1100" baseline="0">
              <a:solidFill>
                <a:schemeClr val="dk1"/>
              </a:solidFill>
              <a:effectLst/>
              <a:latin typeface="+mn-lt"/>
              <a:ea typeface="+mn-ea"/>
              <a:cs typeface="+mn-cs"/>
            </a:rPr>
            <a:t> in the Post-Payment Review</a:t>
          </a:r>
          <a:r>
            <a:rPr lang="en-US" sz="1100">
              <a:solidFill>
                <a:schemeClr val="dk1"/>
              </a:solidFill>
              <a:effectLst/>
              <a:latin typeface="+mn-lt"/>
              <a:ea typeface="+mn-ea"/>
              <a:cs typeface="+mn-cs"/>
            </a:rPr>
            <a:t> Sample.  In cases where there is not a designated service-specific section that applies, only sections 1 and 2 will be utilized.</a:t>
          </a:r>
          <a:r>
            <a:rPr lang="en-US" sz="1100" baseline="0">
              <a:solidFill>
                <a:schemeClr val="dk1"/>
              </a:solidFill>
              <a:effectLst/>
              <a:latin typeface="+mn-lt"/>
              <a:ea typeface="+mn-ea"/>
              <a:cs typeface="+mn-cs"/>
            </a:rPr>
            <a:t> If a provider is NOT accredited for 2 years or more and is not licensed by DHSR, Section 3 will apply.</a:t>
          </a:r>
          <a:r>
            <a:rPr lang="en-US" sz="1100">
              <a:solidFill>
                <a:schemeClr val="dk1"/>
              </a:solidFill>
              <a:effectLst/>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Cells for entering results contain drop-down menus to indicate whether an item is "</a:t>
          </a:r>
          <a:r>
            <a:rPr kumimoji="0" lang="en-US" sz="1100" b="1" i="0" u="none" strike="noStrike" kern="0" cap="none" spc="0" normalizeH="0" baseline="0" noProof="0">
              <a:ln>
                <a:noFill/>
              </a:ln>
              <a:solidFill>
                <a:prstClr val="black"/>
              </a:solidFill>
              <a:effectLst/>
              <a:uLnTx/>
              <a:uFillTx/>
              <a:latin typeface="+mn-lt"/>
              <a:ea typeface="+mn-ea"/>
              <a:cs typeface="+mn-cs"/>
            </a:rPr>
            <a:t>Met</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1" i="0" u="none" strike="noStrike" kern="0" cap="none" spc="0" normalizeH="0" baseline="0" noProof="0">
              <a:ln>
                <a:noFill/>
              </a:ln>
              <a:solidFill>
                <a:srgbClr val="FF0000"/>
              </a:solidFill>
              <a:effectLst/>
              <a:uLnTx/>
              <a:uFillTx/>
              <a:latin typeface="+mn-lt"/>
              <a:ea typeface="+mn-ea"/>
              <a:cs typeface="+mn-cs"/>
            </a:rPr>
            <a:t>Not Met</a:t>
          </a:r>
          <a:r>
            <a:rPr kumimoji="0" 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sz="1100" b="0" i="0" u="none" strike="noStrike" kern="0" cap="none" spc="0" normalizeH="0" baseline="0" noProof="0">
              <a:ln>
                <a:noFill/>
              </a:ln>
              <a:solidFill>
                <a:srgbClr val="FF0000"/>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or "</a:t>
          </a:r>
          <a:r>
            <a:rPr kumimoji="0" lang="en-US" sz="1100" b="1" i="0" u="none" strike="noStrike" kern="0" cap="none" spc="0" normalizeH="0" baseline="0" noProof="0">
              <a:ln>
                <a:noFill/>
              </a:ln>
              <a:solidFill>
                <a:prstClr val="black"/>
              </a:solidFill>
              <a:effectLst/>
              <a:uLnTx/>
              <a:uFillTx/>
              <a:latin typeface="+mn-lt"/>
              <a:ea typeface="+mn-ea"/>
              <a:cs typeface="+mn-cs"/>
            </a:rPr>
            <a:t>N/A</a:t>
          </a:r>
          <a:r>
            <a:rPr kumimoji="0" lang="en-US" sz="1100" b="0" i="0" u="none" strike="noStrike" kern="0" cap="none" spc="0" normalizeH="0" baseline="0" noProof="0">
              <a:ln>
                <a:noFill/>
              </a:ln>
              <a:solidFill>
                <a:prstClr val="black"/>
              </a:solidFill>
              <a:effectLst/>
              <a:uLnTx/>
              <a:uFillTx/>
              <a:latin typeface="+mn-lt"/>
              <a:ea typeface="+mn-ea"/>
              <a:cs typeface="+mn-cs"/>
            </a:rPr>
            <a:t>".  Items that are "</a:t>
          </a:r>
          <a:r>
            <a:rPr kumimoji="0" lang="en-US" sz="1100" b="1" i="0" u="none" strike="noStrike" kern="0" cap="none" spc="0" normalizeH="0" baseline="0" noProof="0">
              <a:ln>
                <a:noFill/>
              </a:ln>
              <a:solidFill>
                <a:srgbClr val="FF0000"/>
              </a:solidFill>
              <a:effectLst/>
              <a:uLnTx/>
              <a:uFillTx/>
              <a:latin typeface="+mn-lt"/>
              <a:ea typeface="+mn-ea"/>
              <a:cs typeface="+mn-cs"/>
            </a:rPr>
            <a:t>Not Met</a:t>
          </a:r>
          <a:r>
            <a:rPr kumimoji="0" lang="en-US" sz="1100" b="0" i="0" u="none" strike="noStrike" kern="0" cap="none" spc="0" normalizeH="0" baseline="0" noProof="0">
              <a:ln>
                <a:noFill/>
              </a:ln>
              <a:solidFill>
                <a:prstClr val="black"/>
              </a:solidFill>
              <a:effectLst/>
              <a:uLnTx/>
              <a:uFillTx/>
              <a:latin typeface="+mn-lt"/>
              <a:ea typeface="+mn-ea"/>
              <a:cs typeface="+mn-cs"/>
            </a:rPr>
            <a:t>" will be displayed in </a:t>
          </a:r>
          <a:r>
            <a:rPr kumimoji="0" lang="en-US" sz="1100" b="1" i="0" u="none" strike="noStrike" kern="0" cap="none" spc="0" normalizeH="0" baseline="0" noProof="0">
              <a:ln>
                <a:noFill/>
              </a:ln>
              <a:solidFill>
                <a:srgbClr val="FF0000"/>
              </a:solidFill>
              <a:effectLst/>
              <a:uLnTx/>
              <a:uFillTx/>
              <a:latin typeface="+mn-lt"/>
              <a:ea typeface="+mn-ea"/>
              <a:cs typeface="+mn-cs"/>
            </a:rPr>
            <a:t>red font </a:t>
          </a:r>
          <a:r>
            <a:rPr kumimoji="0" lang="en-US" sz="1100" b="0" i="0" u="none" strike="noStrike" kern="0" cap="none" spc="0" normalizeH="0" baseline="0" noProof="0">
              <a:ln>
                <a:noFill/>
              </a:ln>
              <a:solidFill>
                <a:prstClr val="black"/>
              </a:solidFill>
              <a:effectLst/>
              <a:uLnTx/>
              <a:uFillTx/>
              <a:latin typeface="+mn-lt"/>
              <a:ea typeface="+mn-ea"/>
              <a:cs typeface="+mn-cs"/>
            </a:rPr>
            <a:t>to make them stand out.  Each tool contains columns at the far right and/or rows at the bottom for automatically counting the number of items on the tool that are marked "Met", "Not Met", and "N/A" (not applicable).  Results from this tool are automatically entered on the "</a:t>
          </a:r>
          <a:r>
            <a:rPr kumimoji="0" lang="en-US" sz="1100" b="1" i="0" u="none" strike="noStrike" kern="0" cap="none" spc="0" normalizeH="0" baseline="0" noProof="0">
              <a:ln>
                <a:noFill/>
              </a:ln>
              <a:solidFill>
                <a:prstClr val="black"/>
              </a:solidFill>
              <a:effectLst/>
              <a:uLnTx/>
              <a:uFillTx/>
              <a:latin typeface="+mn-lt"/>
              <a:ea typeface="+mn-ea"/>
              <a:cs typeface="+mn-cs"/>
            </a:rPr>
            <a:t>Overall-Score Summary</a:t>
          </a:r>
          <a:r>
            <a:rPr kumimoji="0" lang="en-US" sz="1100" b="0" i="0" u="none" strike="noStrike" kern="0" cap="none" spc="0" normalizeH="0" baseline="0" noProof="0">
              <a:ln>
                <a:noFill/>
              </a:ln>
              <a:solidFill>
                <a:prstClr val="black"/>
              </a:solidFill>
              <a:effectLst/>
              <a:uLnTx/>
              <a:uFillTx/>
              <a:latin typeface="+mn-lt"/>
              <a:ea typeface="+mn-ea"/>
              <a:cs typeface="+mn-cs"/>
            </a:rPr>
            <a:t>" worksheet (explained below).</a:t>
          </a:r>
        </a:p>
        <a:p>
          <a:pPr algn="just"/>
          <a:endParaRPr lang="en-US" sz="1100">
            <a:solidFill>
              <a:schemeClr val="dk1"/>
            </a:solidFill>
            <a:effectLst/>
            <a:latin typeface="+mn-lt"/>
            <a:ea typeface="+mn-ea"/>
            <a:cs typeface="+mn-cs"/>
          </a:endParaRPr>
        </a:p>
        <a:p>
          <a:pPr algn="just"/>
          <a:r>
            <a:rPr lang="en-US" sz="1100" b="1">
              <a:solidFill>
                <a:sysClr val="windowText" lastClr="000000"/>
              </a:solidFill>
              <a:effectLst/>
              <a:latin typeface="+mn-lt"/>
              <a:ea typeface="+mn-ea"/>
              <a:cs typeface="+mn-cs"/>
            </a:rPr>
            <a:t>Staff Qualifications Worksheet:  </a:t>
          </a:r>
          <a:r>
            <a:rPr lang="en-US" sz="1100" b="0">
              <a:solidFill>
                <a:schemeClr val="dk1"/>
              </a:solidFill>
              <a:effectLst/>
              <a:latin typeface="+mn-lt"/>
              <a:ea typeface="+mn-ea"/>
              <a:cs typeface="+mn-cs"/>
            </a:rPr>
            <a:t>The</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staff qualifications</a:t>
          </a:r>
          <a:r>
            <a:rPr lang="en-US" sz="1100" b="0" baseline="0">
              <a:solidFill>
                <a:schemeClr val="dk1"/>
              </a:solidFill>
              <a:effectLst/>
              <a:latin typeface="+mn-lt"/>
              <a:ea typeface="+mn-ea"/>
              <a:cs typeface="+mn-cs"/>
            </a:rPr>
            <a:t> worksheet is used to document answers to questions related to specific service requirements, staff qualification/training requirements, and supervision.  This worksheet also contains multiple sections.  Section 1 applies to all staff/services, while the remaining service-specific sections will be used as needed for each even, based on the service being reviewed. </a:t>
          </a:r>
          <a:r>
            <a:rPr lang="en-US" sz="1100">
              <a:solidFill>
                <a:schemeClr val="dk1"/>
              </a:solidFill>
              <a:effectLst/>
              <a:latin typeface="+mn-lt"/>
              <a:ea typeface="+mn-ea"/>
              <a:cs typeface="+mn-cs"/>
            </a:rPr>
            <a:t>Each worksheet has multiple columns to provide a place to document results for multiple</a:t>
          </a:r>
          <a:r>
            <a:rPr lang="en-US" sz="1100" baseline="0">
              <a:solidFill>
                <a:schemeClr val="dk1"/>
              </a:solidFill>
              <a:effectLst/>
              <a:latin typeface="+mn-lt"/>
              <a:ea typeface="+mn-ea"/>
              <a:cs typeface="+mn-cs"/>
            </a:rPr>
            <a:t> staff reviewed.  Each column is numbered for easy reference. Use only the columns needed.  The worksheet contains columns at the far right and/or rows at the bottom for automatically counting the number of items on the tool that are marked "Met", "Not Met", and "N/A" (not applicable).  This data is for information only and is not linked to any other worksheet in this workbook. Information collected on the Staff Qualifications Worksheet is used to complete section 24 of the Post-Payment Review Tool, and those questions populate to the Overall Summary and contribute towards the overall score.</a:t>
          </a:r>
        </a:p>
        <a:p>
          <a:pPr algn="just"/>
          <a:endParaRPr lang="en-US" sz="1100">
            <a:solidFill>
              <a:schemeClr val="dk1"/>
            </a:solidFill>
            <a:effectLst/>
            <a:latin typeface="+mn-lt"/>
            <a:ea typeface="+mn-ea"/>
            <a:cs typeface="+mn-cs"/>
          </a:endParaRPr>
        </a:p>
        <a:p>
          <a:pPr lvl="0" algn="just"/>
          <a:r>
            <a:rPr lang="en-US" sz="1100" b="1">
              <a:solidFill>
                <a:sysClr val="windowText" lastClr="000000"/>
              </a:solidFill>
              <a:effectLst/>
              <a:latin typeface="+mn-lt"/>
              <a:ea typeface="+mn-ea"/>
              <a:cs typeface="+mn-cs"/>
            </a:rPr>
            <a:t>Overall Summary:  </a:t>
          </a:r>
          <a:r>
            <a:rPr lang="en-US" sz="1100">
              <a:solidFill>
                <a:schemeClr val="dk1"/>
              </a:solidFill>
              <a:effectLst/>
              <a:latin typeface="+mn-lt"/>
              <a:ea typeface="+mn-ea"/>
              <a:cs typeface="+mn-cs"/>
            </a:rPr>
            <a:t>This worksheet summarizes the results for all review elements in one convenient place.  It can be printed and attached to the review report to serve as a handy reference to the provider and reviewer of results and items needing corrective action.  In addition to calculating the number and percent met for each item or record reviewed, it calculates overall score.</a:t>
          </a:r>
        </a:p>
        <a:p>
          <a:pPr lvl="0" algn="just"/>
          <a:endParaRPr lang="en-US" sz="1100">
            <a:solidFill>
              <a:schemeClr val="dk1"/>
            </a:solidFill>
            <a:effectLst/>
            <a:latin typeface="+mn-lt"/>
            <a:ea typeface="+mn-ea"/>
            <a:cs typeface="+mn-cs"/>
          </a:endParaRPr>
        </a:p>
        <a:p>
          <a:pPr algn="just"/>
          <a:r>
            <a:rPr lang="en-US" sz="1100" b="1">
              <a:solidFill>
                <a:schemeClr val="dk1"/>
              </a:solidFill>
              <a:effectLst/>
              <a:latin typeface="+mn-lt"/>
              <a:ea typeface="+mn-ea"/>
              <a:cs typeface="+mn-cs"/>
            </a:rPr>
            <a:t> PLEASE NOTE:  The</a:t>
          </a:r>
          <a:r>
            <a:rPr lang="en-US" sz="1100" b="1" baseline="0">
              <a:solidFill>
                <a:schemeClr val="dk1"/>
              </a:solidFill>
              <a:effectLst/>
              <a:latin typeface="+mn-lt"/>
              <a:ea typeface="+mn-ea"/>
              <a:cs typeface="+mn-cs"/>
            </a:rPr>
            <a:t> following actions may apply following the completion of provider monitoring, depending on the score and findings from the review: Technical Assistance (TA), Plan of Correction (POC), Recoupment or Voluntary Payback.  A review could result in any one or more actions as necessary.</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0</xdr:row>
          <xdr:rowOff>68580</xdr:rowOff>
        </xdr:from>
        <xdr:to>
          <xdr:col>0</xdr:col>
          <xdr:colOff>9105900</xdr:colOff>
          <xdr:row>33</xdr:row>
          <xdr:rowOff>60960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58420</xdr:colOff>
      <xdr:row>0</xdr:row>
      <xdr:rowOff>17780</xdr:rowOff>
    </xdr:from>
    <xdr:to>
      <xdr:col>0</xdr:col>
      <xdr:colOff>2564093</xdr:colOff>
      <xdr:row>1</xdr:row>
      <xdr:rowOff>14572</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58420" y="17780"/>
          <a:ext cx="2505673" cy="1086452"/>
        </a:xfrm>
        <a:prstGeom prst="rect">
          <a:avLst/>
        </a:prstGeom>
      </xdr:spPr>
    </xdr:pic>
    <xdr:clientData/>
  </xdr:twoCellAnchor>
  <xdr:twoCellAnchor editAs="oneCell">
    <xdr:from>
      <xdr:col>1</xdr:col>
      <xdr:colOff>3116580</xdr:colOff>
      <xdr:row>0</xdr:row>
      <xdr:rowOff>62410</xdr:rowOff>
    </xdr:from>
    <xdr:to>
      <xdr:col>1</xdr:col>
      <xdr:colOff>4047491</xdr:colOff>
      <xdr:row>0</xdr:row>
      <xdr:rowOff>1005840</xdr:rowOff>
    </xdr:to>
    <xdr:pic>
      <xdr:nvPicPr>
        <xdr:cNvPr id="2" name="Picture 1">
          <a:extLst>
            <a:ext uri="{FF2B5EF4-FFF2-40B4-BE49-F238E27FC236}">
              <a16:creationId xmlns:a16="http://schemas.microsoft.com/office/drawing/2014/main" id="{A9416F27-1240-41AE-B46F-9E36A9C0AE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77100" y="62410"/>
          <a:ext cx="930911" cy="9434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984251</xdr:colOff>
      <xdr:row>0</xdr:row>
      <xdr:rowOff>147320</xdr:rowOff>
    </xdr:from>
    <xdr:to>
      <xdr:col>13</xdr:col>
      <xdr:colOff>829311</xdr:colOff>
      <xdr:row>0</xdr:row>
      <xdr:rowOff>974150</xdr:rowOff>
    </xdr:to>
    <xdr:pic>
      <xdr:nvPicPr>
        <xdr:cNvPr id="2" name="Picture 1">
          <a:extLst>
            <a:ext uri="{FF2B5EF4-FFF2-40B4-BE49-F238E27FC236}">
              <a16:creationId xmlns:a16="http://schemas.microsoft.com/office/drawing/2014/main" id="{33C4D5D6-4953-458D-B99E-45EF2E9AF0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02901" y="147320"/>
          <a:ext cx="905510" cy="826830"/>
        </a:xfrm>
        <a:prstGeom prst="rect">
          <a:avLst/>
        </a:prstGeom>
      </xdr:spPr>
    </xdr:pic>
    <xdr:clientData/>
  </xdr:twoCellAnchor>
  <xdr:twoCellAnchor editAs="oneCell">
    <xdr:from>
      <xdr:col>0</xdr:col>
      <xdr:colOff>45720</xdr:colOff>
      <xdr:row>0</xdr:row>
      <xdr:rowOff>45720</xdr:rowOff>
    </xdr:from>
    <xdr:to>
      <xdr:col>2</xdr:col>
      <xdr:colOff>505423</xdr:colOff>
      <xdr:row>0</xdr:row>
      <xdr:rowOff>1128362</xdr:rowOff>
    </xdr:to>
    <xdr:pic>
      <xdr:nvPicPr>
        <xdr:cNvPr id="3" name="Picture 2">
          <a:extLst>
            <a:ext uri="{FF2B5EF4-FFF2-40B4-BE49-F238E27FC236}">
              <a16:creationId xmlns:a16="http://schemas.microsoft.com/office/drawing/2014/main" id="{506B2A90-D232-477F-8052-32F657683368}"/>
            </a:ext>
          </a:extLst>
        </xdr:cNvPr>
        <xdr:cNvPicPr>
          <a:picLocks noChangeAspect="1"/>
        </xdr:cNvPicPr>
      </xdr:nvPicPr>
      <xdr:blipFill>
        <a:blip xmlns:r="http://schemas.openxmlformats.org/officeDocument/2006/relationships" r:embed="rId2"/>
        <a:stretch>
          <a:fillRect/>
        </a:stretch>
      </xdr:blipFill>
      <xdr:spPr>
        <a:xfrm>
          <a:off x="45720" y="45720"/>
          <a:ext cx="2494243" cy="10826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134892</xdr:colOff>
      <xdr:row>0</xdr:row>
      <xdr:rowOff>130447</xdr:rowOff>
    </xdr:from>
    <xdr:to>
      <xdr:col>1</xdr:col>
      <xdr:colOff>1314722</xdr:colOff>
      <xdr:row>1</xdr:row>
      <xdr:rowOff>745041</xdr:rowOff>
    </xdr:to>
    <xdr:pic>
      <xdr:nvPicPr>
        <xdr:cNvPr id="5" name="Picture 4">
          <a:extLst>
            <a:ext uri="{FF2B5EF4-FFF2-40B4-BE49-F238E27FC236}">
              <a16:creationId xmlns:a16="http://schemas.microsoft.com/office/drawing/2014/main" id="{A904E211-A21B-4F8E-9985-631AF62CFC42}"/>
            </a:ext>
          </a:extLst>
        </xdr:cNvPr>
        <xdr:cNvPicPr>
          <a:picLocks noChangeAspect="1"/>
        </xdr:cNvPicPr>
      </xdr:nvPicPr>
      <xdr:blipFill>
        <a:blip xmlns:r="http://schemas.openxmlformats.org/officeDocument/2006/relationships" r:embed="rId1"/>
        <a:stretch>
          <a:fillRect/>
        </a:stretch>
      </xdr:blipFill>
      <xdr:spPr>
        <a:xfrm>
          <a:off x="134892" y="130447"/>
          <a:ext cx="1622062" cy="764273"/>
        </a:xfrm>
        <a:prstGeom prst="rect">
          <a:avLst/>
        </a:prstGeom>
      </xdr:spPr>
    </xdr:pic>
    <xdr:clientData/>
  </xdr:twoCellAnchor>
  <xdr:twoCellAnchor editAs="oneCell">
    <xdr:from>
      <xdr:col>1</xdr:col>
      <xdr:colOff>4240246</xdr:colOff>
      <xdr:row>0</xdr:row>
      <xdr:rowOff>55245</xdr:rowOff>
    </xdr:from>
    <xdr:to>
      <xdr:col>2</xdr:col>
      <xdr:colOff>0</xdr:colOff>
      <xdr:row>1</xdr:row>
      <xdr:rowOff>751215</xdr:rowOff>
    </xdr:to>
    <xdr:pic>
      <xdr:nvPicPr>
        <xdr:cNvPr id="6" name="Picture 5">
          <a:extLst>
            <a:ext uri="{FF2B5EF4-FFF2-40B4-BE49-F238E27FC236}">
              <a16:creationId xmlns:a16="http://schemas.microsoft.com/office/drawing/2014/main" id="{35DB1B45-D3C5-4E58-9C8B-6C92DB2EC9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8396" y="55245"/>
          <a:ext cx="828959" cy="8748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83185</xdr:colOff>
      <xdr:row>0</xdr:row>
      <xdr:rowOff>134815</xdr:rowOff>
    </xdr:from>
    <xdr:to>
      <xdr:col>1</xdr:col>
      <xdr:colOff>1002030</xdr:colOff>
      <xdr:row>0</xdr:row>
      <xdr:rowOff>914952</xdr:rowOff>
    </xdr:to>
    <xdr:pic>
      <xdr:nvPicPr>
        <xdr:cNvPr id="7" name="Picture 6">
          <a:extLst>
            <a:ext uri="{FF2B5EF4-FFF2-40B4-BE49-F238E27FC236}">
              <a16:creationId xmlns:a16="http://schemas.microsoft.com/office/drawing/2014/main" id="{43B31E83-8060-40A6-B4A3-8FCB7E0F8B9B}"/>
            </a:ext>
          </a:extLst>
        </xdr:cNvPr>
        <xdr:cNvPicPr>
          <a:picLocks noChangeAspect="1"/>
        </xdr:cNvPicPr>
      </xdr:nvPicPr>
      <xdr:blipFill>
        <a:blip xmlns:r="http://schemas.openxmlformats.org/officeDocument/2006/relationships" r:embed="rId1"/>
        <a:stretch>
          <a:fillRect/>
        </a:stretch>
      </xdr:blipFill>
      <xdr:spPr>
        <a:xfrm>
          <a:off x="83185" y="134815"/>
          <a:ext cx="1610507" cy="780137"/>
        </a:xfrm>
        <a:prstGeom prst="rect">
          <a:avLst/>
        </a:prstGeom>
      </xdr:spPr>
    </xdr:pic>
    <xdr:clientData/>
  </xdr:twoCellAnchor>
  <xdr:twoCellAnchor editAs="oneCell">
    <xdr:from>
      <xdr:col>35</xdr:col>
      <xdr:colOff>289702</xdr:colOff>
      <xdr:row>0</xdr:row>
      <xdr:rowOff>0</xdr:rowOff>
    </xdr:from>
    <xdr:to>
      <xdr:col>37</xdr:col>
      <xdr:colOff>1602</xdr:colOff>
      <xdr:row>0</xdr:row>
      <xdr:rowOff>969645</xdr:rowOff>
    </xdr:to>
    <xdr:pic>
      <xdr:nvPicPr>
        <xdr:cNvPr id="8" name="Picture 7">
          <a:extLst>
            <a:ext uri="{FF2B5EF4-FFF2-40B4-BE49-F238E27FC236}">
              <a16:creationId xmlns:a16="http://schemas.microsoft.com/office/drawing/2014/main" id="{C137C01E-6422-44E9-996B-C0BD3BFA84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08682" y="0"/>
          <a:ext cx="902525" cy="9829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39370</xdr:colOff>
      <xdr:row>0</xdr:row>
      <xdr:rowOff>13970</xdr:rowOff>
    </xdr:from>
    <xdr:to>
      <xdr:col>1</xdr:col>
      <xdr:colOff>81915</xdr:colOff>
      <xdr:row>0</xdr:row>
      <xdr:rowOff>812464</xdr:rowOff>
    </xdr:to>
    <xdr:pic>
      <xdr:nvPicPr>
        <xdr:cNvPr id="2" name="Picture 1">
          <a:extLst>
            <a:ext uri="{FF2B5EF4-FFF2-40B4-BE49-F238E27FC236}">
              <a16:creationId xmlns:a16="http://schemas.microsoft.com/office/drawing/2014/main" id="{25E63C74-E5FF-4503-BE5E-94628628CC64}"/>
            </a:ext>
          </a:extLst>
        </xdr:cNvPr>
        <xdr:cNvPicPr>
          <a:picLocks noChangeAspect="1"/>
        </xdr:cNvPicPr>
      </xdr:nvPicPr>
      <xdr:blipFill>
        <a:blip xmlns:r="http://schemas.openxmlformats.org/officeDocument/2006/relationships" r:embed="rId1"/>
        <a:stretch>
          <a:fillRect/>
        </a:stretch>
      </xdr:blipFill>
      <xdr:spPr>
        <a:xfrm>
          <a:off x="39370" y="13970"/>
          <a:ext cx="1612265" cy="798494"/>
        </a:xfrm>
        <a:prstGeom prst="rect">
          <a:avLst/>
        </a:prstGeom>
      </xdr:spPr>
    </xdr:pic>
    <xdr:clientData/>
  </xdr:twoCellAnchor>
  <xdr:twoCellAnchor editAs="oneCell">
    <xdr:from>
      <xdr:col>5</xdr:col>
      <xdr:colOff>129540</xdr:colOff>
      <xdr:row>0</xdr:row>
      <xdr:rowOff>22860</xdr:rowOff>
    </xdr:from>
    <xdr:to>
      <xdr:col>6</xdr:col>
      <xdr:colOff>509675</xdr:colOff>
      <xdr:row>0</xdr:row>
      <xdr:rowOff>897188</xdr:rowOff>
    </xdr:to>
    <xdr:pic>
      <xdr:nvPicPr>
        <xdr:cNvPr id="5" name="Picture 4">
          <a:extLst>
            <a:ext uri="{FF2B5EF4-FFF2-40B4-BE49-F238E27FC236}">
              <a16:creationId xmlns:a16="http://schemas.microsoft.com/office/drawing/2014/main" id="{1DB04C23-41D8-4EEF-A5BF-039EA903D1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0140" y="22860"/>
          <a:ext cx="989735" cy="8743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ITORING/PROVIDER%20MONITORING%20for%20Auditors/Trillium%20Provider%20Monitoring%20Tool_FINAL_PUBLISH_10-28-2024%20AB.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requency-Licensed Surveys"/>
      <sheetName val="Workbook Set-up"/>
      <sheetName val="Monitoring Sample, Records"/>
      <sheetName val="Post-Payment Review Tool"/>
      <sheetName val="Staff Qualifications Worksheet"/>
      <sheetName val="Overall-Score Summary"/>
    </sheetNames>
    <sheetDataSet>
      <sheetData sheetId="0"/>
      <sheetData sheetId="1"/>
      <sheetData sheetId="2">
        <row r="2">
          <cell r="B2"/>
        </row>
        <row r="3">
          <cell r="B3"/>
        </row>
        <row r="8">
          <cell r="B8"/>
        </row>
        <row r="9">
          <cell r="B9"/>
        </row>
        <row r="10">
          <cell r="B10"/>
        </row>
        <row r="11">
          <cell r="B11"/>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7" workbookViewId="0">
      <selection activeCell="N12" sqref="N12"/>
    </sheetView>
  </sheetViews>
  <sheetFormatPr defaultColWidth="9.109375" defaultRowHeight="14.4"/>
  <cols>
    <col min="1" max="1" width="9.44140625" style="33" customWidth="1"/>
    <col min="2" max="16384" width="9.109375" style="33"/>
  </cols>
  <sheetData/>
  <sheetProtection sheet="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3:C36"/>
  <sheetViews>
    <sheetView workbookViewId="0">
      <selection activeCell="B11" sqref="B11"/>
    </sheetView>
  </sheetViews>
  <sheetFormatPr defaultRowHeight="14.4"/>
  <cols>
    <col min="1" max="1" width="137.5546875" customWidth="1"/>
    <col min="3" max="3" width="0" hidden="1" customWidth="1"/>
  </cols>
  <sheetData>
    <row r="3" spans="3:3">
      <c r="C3" s="34" t="s">
        <v>194</v>
      </c>
    </row>
    <row r="4" spans="3:3">
      <c r="C4" t="s">
        <v>195</v>
      </c>
    </row>
    <row r="5" spans="3:3">
      <c r="C5" t="s">
        <v>196</v>
      </c>
    </row>
    <row r="6" spans="3:3">
      <c r="C6" t="s">
        <v>197</v>
      </c>
    </row>
    <row r="7" spans="3:3">
      <c r="C7" t="s">
        <v>198</v>
      </c>
    </row>
    <row r="8" spans="3:3">
      <c r="C8" t="s">
        <v>199</v>
      </c>
    </row>
    <row r="9" spans="3:3">
      <c r="C9" t="s">
        <v>200</v>
      </c>
    </row>
    <row r="10" spans="3:3">
      <c r="C10" t="s">
        <v>201</v>
      </c>
    </row>
    <row r="11" spans="3:3">
      <c r="C11" t="s">
        <v>202</v>
      </c>
    </row>
    <row r="12" spans="3:3">
      <c r="C12" t="s">
        <v>203</v>
      </c>
    </row>
    <row r="13" spans="3:3">
      <c r="C13" t="s">
        <v>204</v>
      </c>
    </row>
    <row r="14" spans="3:3">
      <c r="C14" t="s">
        <v>205</v>
      </c>
    </row>
    <row r="15" spans="3:3">
      <c r="C15" t="s">
        <v>206</v>
      </c>
    </row>
    <row r="16" spans="3:3">
      <c r="C16" t="s">
        <v>207</v>
      </c>
    </row>
    <row r="17" spans="3:3">
      <c r="C17" t="s">
        <v>208</v>
      </c>
    </row>
    <row r="18" spans="3:3">
      <c r="C18" t="s">
        <v>209</v>
      </c>
    </row>
    <row r="19" spans="3:3">
      <c r="C19" t="s">
        <v>210</v>
      </c>
    </row>
    <row r="20" spans="3:3">
      <c r="C20" t="s">
        <v>211</v>
      </c>
    </row>
    <row r="21" spans="3:3">
      <c r="C21" t="s">
        <v>212</v>
      </c>
    </row>
    <row r="22" spans="3:3">
      <c r="C22" t="s">
        <v>213</v>
      </c>
    </row>
    <row r="23" spans="3:3">
      <c r="C23" t="s">
        <v>214</v>
      </c>
    </row>
    <row r="24" spans="3:3">
      <c r="C24" t="s">
        <v>215</v>
      </c>
    </row>
    <row r="25" spans="3:3">
      <c r="C25" t="s">
        <v>216</v>
      </c>
    </row>
    <row r="26" spans="3:3">
      <c r="C26" t="s">
        <v>217</v>
      </c>
    </row>
    <row r="27" spans="3:3">
      <c r="C27" t="s">
        <v>218</v>
      </c>
    </row>
    <row r="28" spans="3:3">
      <c r="C28" t="s">
        <v>219</v>
      </c>
    </row>
    <row r="29" spans="3:3">
      <c r="C29" t="s">
        <v>220</v>
      </c>
    </row>
    <row r="30" spans="3:3">
      <c r="C30" t="s">
        <v>221</v>
      </c>
    </row>
    <row r="31" spans="3:3">
      <c r="C31" t="s">
        <v>222</v>
      </c>
    </row>
    <row r="32" spans="3:3">
      <c r="C32" t="s">
        <v>223</v>
      </c>
    </row>
    <row r="33" spans="3:3">
      <c r="C33" t="s">
        <v>224</v>
      </c>
    </row>
    <row r="34" spans="3:3">
      <c r="C34" t="s">
        <v>225</v>
      </c>
    </row>
    <row r="35" spans="3:3">
      <c r="C35" t="s">
        <v>226</v>
      </c>
    </row>
    <row r="36" spans="3:3">
      <c r="C36" t="s">
        <v>227</v>
      </c>
    </row>
  </sheetData>
  <pageMargins left="0.7" right="0.7" top="0.75" bottom="0.75" header="0.3" footer="0.3"/>
  <drawing r:id="rId1"/>
  <legacyDrawing r:id="rId2"/>
  <oleObjects>
    <mc:AlternateContent xmlns:mc="http://schemas.openxmlformats.org/markup-compatibility/2006">
      <mc:Choice Requires="x14">
        <oleObject progId="AcroExch.Document.DC" shapeId="7170" r:id="rId3">
          <objectPr defaultSize="0" autoPict="0" r:id="rId4">
            <anchor moveWithCells="1">
              <from>
                <xdr:col>0</xdr:col>
                <xdr:colOff>60960</xdr:colOff>
                <xdr:row>0</xdr:row>
                <xdr:rowOff>68580</xdr:rowOff>
              </from>
              <to>
                <xdr:col>0</xdr:col>
                <xdr:colOff>9105900</xdr:colOff>
                <xdr:row>33</xdr:row>
                <xdr:rowOff>60960</xdr:rowOff>
              </to>
            </anchor>
          </objectPr>
        </oleObject>
      </mc:Choice>
      <mc:Fallback>
        <oleObject progId="AcroExch.Document.DC" shapeId="7170" r:id="rId3"/>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Normal="100" workbookViewId="0">
      <selection sqref="A1:XFD1"/>
    </sheetView>
  </sheetViews>
  <sheetFormatPr defaultRowHeight="14.4"/>
  <cols>
    <col min="1" max="2" width="60.6640625" customWidth="1"/>
  </cols>
  <sheetData>
    <row r="1" spans="1:2" s="356" customFormat="1" ht="85.95" customHeight="1">
      <c r="A1" s="357" t="s">
        <v>286</v>
      </c>
      <c r="B1" s="357"/>
    </row>
    <row r="2" spans="1:2" s="6" customFormat="1" ht="30" customHeight="1">
      <c r="A2" s="7" t="s">
        <v>99</v>
      </c>
      <c r="B2" s="94"/>
    </row>
    <row r="3" spans="1:2" s="6" customFormat="1" ht="30" customHeight="1">
      <c r="A3" s="7" t="s">
        <v>100</v>
      </c>
      <c r="B3" s="94"/>
    </row>
    <row r="4" spans="1:2" s="6" customFormat="1" ht="30" customHeight="1">
      <c r="A4" s="7" t="s">
        <v>252</v>
      </c>
      <c r="B4" s="94"/>
    </row>
    <row r="5" spans="1:2" s="6" customFormat="1" ht="30" customHeight="1">
      <c r="A5" s="7" t="s">
        <v>253</v>
      </c>
      <c r="B5" s="94"/>
    </row>
    <row r="6" spans="1:2" s="6" customFormat="1" ht="30" customHeight="1">
      <c r="A6" s="7" t="s">
        <v>254</v>
      </c>
      <c r="B6" s="96"/>
    </row>
    <row r="7" spans="1:2" s="6" customFormat="1" ht="30" customHeight="1">
      <c r="A7" s="7" t="s">
        <v>101</v>
      </c>
      <c r="B7" s="94"/>
    </row>
    <row r="8" spans="1:2" s="6" customFormat="1" ht="30" customHeight="1">
      <c r="A8" s="7" t="s">
        <v>102</v>
      </c>
      <c r="B8" s="94"/>
    </row>
    <row r="9" spans="1:2" s="6" customFormat="1" ht="30" customHeight="1">
      <c r="A9" s="7" t="s">
        <v>105</v>
      </c>
      <c r="B9" s="94"/>
    </row>
    <row r="10" spans="1:2" s="6" customFormat="1" ht="30" customHeight="1">
      <c r="A10" s="7" t="s">
        <v>103</v>
      </c>
      <c r="B10" s="95"/>
    </row>
    <row r="11" spans="1:2" s="6" customFormat="1" ht="30" customHeight="1">
      <c r="A11" s="7" t="s">
        <v>104</v>
      </c>
      <c r="B11" s="95"/>
    </row>
    <row r="12" spans="1:2" s="6" customFormat="1" ht="13.8"/>
    <row r="13" spans="1:2" s="6" customFormat="1" ht="13.8"/>
    <row r="14" spans="1:2" s="6" customFormat="1" ht="13.8">
      <c r="B14" s="239" t="s">
        <v>395</v>
      </c>
    </row>
    <row r="15" spans="1:2" s="6" customFormat="1" ht="13.8"/>
    <row r="16" spans="1:2" s="6" customFormat="1" ht="13.8"/>
    <row r="17" s="6" customFormat="1" ht="13.8"/>
    <row r="18" s="6" customFormat="1" ht="13.8"/>
    <row r="19" s="6" customFormat="1" ht="13.8"/>
    <row r="20" s="6" customFormat="1" ht="13.8"/>
    <row r="21" s="6" customFormat="1" ht="13.8"/>
    <row r="22" s="6" customFormat="1" ht="13.8"/>
    <row r="23" s="6" customFormat="1" ht="13.8"/>
    <row r="24" s="6" customFormat="1" ht="13.8"/>
    <row r="25" s="6" customFormat="1" ht="13.8"/>
    <row r="26" s="6" customFormat="1" ht="13.8"/>
  </sheetData>
  <sheetProtection selectLockedCells="1"/>
  <mergeCells count="1">
    <mergeCell ref="A1:B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sqref="A1:XFD1"/>
    </sheetView>
  </sheetViews>
  <sheetFormatPr defaultColWidth="8.6640625" defaultRowHeight="13.8"/>
  <cols>
    <col min="1" max="1" width="13" style="131" bestFit="1" customWidth="1"/>
    <col min="2" max="2" width="16.6640625" style="230" bestFit="1" customWidth="1"/>
    <col min="3" max="4" width="16.6640625" style="230" customWidth="1"/>
    <col min="5" max="5" width="17.33203125" style="230" bestFit="1" customWidth="1"/>
    <col min="6" max="6" width="12.5546875" style="230" bestFit="1" customWidth="1"/>
    <col min="7" max="7" width="12.33203125" style="230" bestFit="1" customWidth="1"/>
    <col min="8" max="8" width="11.33203125" style="230" bestFit="1" customWidth="1"/>
    <col min="9" max="9" width="12.109375" style="230" customWidth="1"/>
    <col min="10" max="10" width="10.5546875" style="230" bestFit="1" customWidth="1"/>
    <col min="11" max="11" width="15.33203125" style="230" bestFit="1" customWidth="1"/>
    <col min="12" max="12" width="16.6640625" style="230" bestFit="1" customWidth="1"/>
    <col min="13" max="13" width="15.33203125" style="230" bestFit="1" customWidth="1"/>
    <col min="14" max="14" width="15.33203125" style="230" customWidth="1"/>
    <col min="15" max="15" width="15.33203125" style="230" bestFit="1" customWidth="1"/>
    <col min="16" max="16" width="14.33203125" style="230" bestFit="1" customWidth="1"/>
    <col min="17" max="17" width="12.33203125" style="230" bestFit="1" customWidth="1"/>
    <col min="18" max="16384" width="8.6640625" style="230"/>
  </cols>
  <sheetData>
    <row r="1" spans="1:14" s="360" customFormat="1" ht="96.6" customHeight="1">
      <c r="A1" s="358" t="s">
        <v>228</v>
      </c>
      <c r="B1" s="359"/>
      <c r="C1" s="359"/>
      <c r="D1" s="359"/>
      <c r="E1" s="359"/>
      <c r="F1" s="359"/>
      <c r="G1" s="359"/>
      <c r="H1" s="359"/>
      <c r="I1" s="359"/>
      <c r="J1" s="359"/>
      <c r="K1" s="359"/>
      <c r="L1" s="359"/>
      <c r="M1" s="359"/>
      <c r="N1" s="359"/>
    </row>
    <row r="2" spans="1:14" s="238" customFormat="1" ht="24.6" thickBot="1">
      <c r="A2" s="237" t="s">
        <v>179</v>
      </c>
      <c r="B2" s="237" t="s">
        <v>174</v>
      </c>
      <c r="C2" s="237" t="s">
        <v>329</v>
      </c>
      <c r="D2" s="237" t="s">
        <v>330</v>
      </c>
      <c r="E2" s="237" t="s">
        <v>168</v>
      </c>
      <c r="F2" s="237" t="s">
        <v>169</v>
      </c>
      <c r="G2" s="237" t="s">
        <v>170</v>
      </c>
      <c r="H2" s="237" t="s">
        <v>171</v>
      </c>
      <c r="I2" s="237" t="s">
        <v>172</v>
      </c>
      <c r="J2" s="237" t="s">
        <v>173</v>
      </c>
      <c r="K2" s="237" t="s">
        <v>178</v>
      </c>
      <c r="L2" s="237" t="s">
        <v>177</v>
      </c>
      <c r="M2" s="237" t="s">
        <v>175</v>
      </c>
      <c r="N2" s="237" t="s">
        <v>167</v>
      </c>
    </row>
    <row r="3" spans="1:14" s="150" customFormat="1" ht="21.75" customHeight="1" thickTop="1">
      <c r="A3" s="231">
        <v>1</v>
      </c>
      <c r="B3" s="232"/>
      <c r="C3" s="232"/>
      <c r="D3" s="232"/>
      <c r="E3" s="233"/>
      <c r="F3" s="232"/>
      <c r="G3" s="233"/>
      <c r="H3" s="232"/>
      <c r="I3" s="234"/>
      <c r="J3" s="232"/>
      <c r="K3" s="235"/>
      <c r="L3" s="235"/>
      <c r="M3" s="233"/>
      <c r="N3" s="232"/>
    </row>
    <row r="4" spans="1:14" s="150" customFormat="1" ht="21.75" customHeight="1">
      <c r="A4" s="236">
        <v>2</v>
      </c>
      <c r="B4" s="232"/>
      <c r="C4" s="232"/>
      <c r="D4" s="232"/>
      <c r="E4" s="233"/>
      <c r="F4" s="232"/>
      <c r="G4" s="233"/>
      <c r="H4" s="232"/>
      <c r="I4" s="234"/>
      <c r="J4" s="232"/>
      <c r="K4" s="235"/>
      <c r="L4" s="235"/>
      <c r="M4" s="233"/>
      <c r="N4" s="232"/>
    </row>
    <row r="5" spans="1:14" s="150" customFormat="1" ht="21.75" customHeight="1">
      <c r="A5" s="236">
        <v>3</v>
      </c>
      <c r="B5" s="232"/>
      <c r="C5" s="232"/>
      <c r="D5" s="232"/>
      <c r="E5" s="233"/>
      <c r="F5" s="232"/>
      <c r="G5" s="233"/>
      <c r="H5" s="232"/>
      <c r="I5" s="234"/>
      <c r="J5" s="232"/>
      <c r="K5" s="235"/>
      <c r="L5" s="235"/>
      <c r="M5" s="233"/>
      <c r="N5" s="232"/>
    </row>
    <row r="6" spans="1:14" s="150" customFormat="1" ht="21.75" customHeight="1">
      <c r="A6" s="236">
        <v>4</v>
      </c>
      <c r="B6" s="232"/>
      <c r="C6" s="232"/>
      <c r="D6" s="232"/>
      <c r="E6" s="233"/>
      <c r="F6" s="232"/>
      <c r="G6" s="233"/>
      <c r="H6" s="232"/>
      <c r="I6" s="234"/>
      <c r="J6" s="232"/>
      <c r="K6" s="235"/>
      <c r="L6" s="235"/>
      <c r="M6" s="233"/>
      <c r="N6" s="232"/>
    </row>
    <row r="7" spans="1:14" s="150" customFormat="1" ht="21.75" customHeight="1">
      <c r="A7" s="236">
        <v>5</v>
      </c>
      <c r="B7" s="232"/>
      <c r="C7" s="232"/>
      <c r="D7" s="232"/>
      <c r="E7" s="233"/>
      <c r="F7" s="232"/>
      <c r="G7" s="233"/>
      <c r="H7" s="232"/>
      <c r="I7" s="234"/>
      <c r="J7" s="232"/>
      <c r="K7" s="235"/>
      <c r="L7" s="235"/>
      <c r="M7" s="233"/>
      <c r="N7" s="232"/>
    </row>
    <row r="8" spans="1:14" s="150" customFormat="1" ht="21.75" customHeight="1">
      <c r="A8" s="236">
        <v>6</v>
      </c>
      <c r="B8" s="232"/>
      <c r="C8" s="232"/>
      <c r="D8" s="232"/>
      <c r="E8" s="233"/>
      <c r="F8" s="232"/>
      <c r="G8" s="233"/>
      <c r="H8" s="232"/>
      <c r="I8" s="234"/>
      <c r="J8" s="232"/>
      <c r="K8" s="235"/>
      <c r="L8" s="235"/>
      <c r="M8" s="233"/>
      <c r="N8" s="232"/>
    </row>
    <row r="9" spans="1:14" s="150" customFormat="1" ht="21.75" customHeight="1">
      <c r="A9" s="236">
        <v>7</v>
      </c>
      <c r="B9" s="232"/>
      <c r="C9" s="232"/>
      <c r="D9" s="232"/>
      <c r="E9" s="233"/>
      <c r="F9" s="232"/>
      <c r="G9" s="233"/>
      <c r="H9" s="232"/>
      <c r="I9" s="234"/>
      <c r="J9" s="232"/>
      <c r="K9" s="235"/>
      <c r="L9" s="235"/>
      <c r="M9" s="233"/>
      <c r="N9" s="232"/>
    </row>
    <row r="10" spans="1:14" s="150" customFormat="1" ht="21.75" customHeight="1">
      <c r="A10" s="236">
        <v>8</v>
      </c>
      <c r="B10" s="232"/>
      <c r="C10" s="232"/>
      <c r="D10" s="232"/>
      <c r="E10" s="233"/>
      <c r="F10" s="232"/>
      <c r="G10" s="233"/>
      <c r="H10" s="232"/>
      <c r="I10" s="234"/>
      <c r="J10" s="232"/>
      <c r="K10" s="235"/>
      <c r="L10" s="235"/>
      <c r="M10" s="233"/>
      <c r="N10" s="232"/>
    </row>
    <row r="11" spans="1:14" s="150" customFormat="1" ht="21.75" customHeight="1">
      <c r="A11" s="236">
        <v>9</v>
      </c>
      <c r="B11" s="232"/>
      <c r="C11" s="232"/>
      <c r="D11" s="232"/>
      <c r="E11" s="233"/>
      <c r="F11" s="232"/>
      <c r="G11" s="233"/>
      <c r="H11" s="232"/>
      <c r="I11" s="234"/>
      <c r="J11" s="232"/>
      <c r="K11" s="235"/>
      <c r="L11" s="235"/>
      <c r="M11" s="233"/>
      <c r="N11" s="232"/>
    </row>
    <row r="12" spans="1:14" s="150" customFormat="1" ht="21.75" customHeight="1">
      <c r="A12" s="236">
        <v>10</v>
      </c>
      <c r="B12" s="232"/>
      <c r="C12" s="232"/>
      <c r="D12" s="232"/>
      <c r="E12" s="233"/>
      <c r="F12" s="232"/>
      <c r="G12" s="233"/>
      <c r="H12" s="232"/>
      <c r="I12" s="234"/>
      <c r="J12" s="232"/>
      <c r="K12" s="235"/>
      <c r="L12" s="235"/>
      <c r="M12" s="233"/>
      <c r="N12" s="232"/>
    </row>
    <row r="13" spans="1:14" s="150" customFormat="1" ht="21.75" customHeight="1">
      <c r="A13" s="236">
        <v>11</v>
      </c>
      <c r="B13" s="232"/>
      <c r="C13" s="232"/>
      <c r="D13" s="232"/>
      <c r="E13" s="233"/>
      <c r="F13" s="232"/>
      <c r="G13" s="233"/>
      <c r="H13" s="232"/>
      <c r="I13" s="234"/>
      <c r="J13" s="232"/>
      <c r="K13" s="235"/>
      <c r="L13" s="235"/>
      <c r="M13" s="233"/>
      <c r="N13" s="232"/>
    </row>
    <row r="14" spans="1:14" s="150" customFormat="1" ht="21.75" customHeight="1">
      <c r="A14" s="236">
        <v>12</v>
      </c>
      <c r="B14" s="232"/>
      <c r="C14" s="232"/>
      <c r="D14" s="232"/>
      <c r="E14" s="233"/>
      <c r="F14" s="232"/>
      <c r="G14" s="233"/>
      <c r="H14" s="232"/>
      <c r="I14" s="234"/>
      <c r="J14" s="232"/>
      <c r="K14" s="235"/>
      <c r="L14" s="235"/>
      <c r="M14" s="233"/>
      <c r="N14" s="232"/>
    </row>
    <row r="15" spans="1:14" s="150" customFormat="1" ht="21.75" customHeight="1">
      <c r="A15" s="236">
        <v>13</v>
      </c>
      <c r="B15" s="232"/>
      <c r="C15" s="232"/>
      <c r="D15" s="232"/>
      <c r="E15" s="233"/>
      <c r="F15" s="232"/>
      <c r="G15" s="233"/>
      <c r="H15" s="232"/>
      <c r="I15" s="234"/>
      <c r="J15" s="232"/>
      <c r="K15" s="235"/>
      <c r="L15" s="235"/>
      <c r="M15" s="233"/>
      <c r="N15" s="232"/>
    </row>
    <row r="16" spans="1:14" s="150" customFormat="1" ht="21.75" customHeight="1">
      <c r="A16" s="236">
        <v>14</v>
      </c>
      <c r="B16" s="232"/>
      <c r="C16" s="232"/>
      <c r="D16" s="232"/>
      <c r="E16" s="233"/>
      <c r="F16" s="232"/>
      <c r="G16" s="233"/>
      <c r="H16" s="232"/>
      <c r="I16" s="234"/>
      <c r="J16" s="232"/>
      <c r="K16" s="235"/>
      <c r="L16" s="235"/>
      <c r="M16" s="233"/>
      <c r="N16" s="232"/>
    </row>
    <row r="17" spans="1:14" s="150" customFormat="1" ht="21.75" customHeight="1">
      <c r="A17" s="236">
        <v>15</v>
      </c>
      <c r="B17" s="232"/>
      <c r="C17" s="232"/>
      <c r="D17" s="232"/>
      <c r="E17" s="233"/>
      <c r="F17" s="232"/>
      <c r="G17" s="233"/>
      <c r="H17" s="232"/>
      <c r="I17" s="234"/>
      <c r="J17" s="232"/>
      <c r="K17" s="235"/>
      <c r="L17" s="235"/>
      <c r="M17" s="233"/>
      <c r="N17" s="232"/>
    </row>
    <row r="18" spans="1:14" s="150" customFormat="1" ht="21.75" customHeight="1">
      <c r="A18" s="236">
        <v>16</v>
      </c>
      <c r="B18" s="232"/>
      <c r="C18" s="232"/>
      <c r="D18" s="232"/>
      <c r="E18" s="233"/>
      <c r="F18" s="232"/>
      <c r="G18" s="233"/>
      <c r="H18" s="232"/>
      <c r="I18" s="234"/>
      <c r="J18" s="232"/>
      <c r="K18" s="235"/>
      <c r="L18" s="235"/>
      <c r="M18" s="233"/>
      <c r="N18" s="232"/>
    </row>
    <row r="19" spans="1:14" s="150" customFormat="1" ht="21.75" customHeight="1">
      <c r="A19" s="236">
        <v>17</v>
      </c>
      <c r="B19" s="232"/>
      <c r="C19" s="232"/>
      <c r="D19" s="232"/>
      <c r="E19" s="233"/>
      <c r="F19" s="232"/>
      <c r="G19" s="233"/>
      <c r="H19" s="232"/>
      <c r="I19" s="234"/>
      <c r="J19" s="232"/>
      <c r="K19" s="235"/>
      <c r="L19" s="235"/>
      <c r="M19" s="233"/>
      <c r="N19" s="232"/>
    </row>
    <row r="20" spans="1:14" s="150" customFormat="1" ht="21.75" customHeight="1">
      <c r="A20" s="236">
        <v>18</v>
      </c>
      <c r="B20" s="232"/>
      <c r="C20" s="232"/>
      <c r="D20" s="232"/>
      <c r="E20" s="233"/>
      <c r="F20" s="232"/>
      <c r="G20" s="233"/>
      <c r="H20" s="232"/>
      <c r="I20" s="234"/>
      <c r="J20" s="232"/>
      <c r="K20" s="235"/>
      <c r="L20" s="235"/>
      <c r="M20" s="233"/>
      <c r="N20" s="232"/>
    </row>
    <row r="21" spans="1:14" s="150" customFormat="1" ht="21.75" customHeight="1">
      <c r="A21" s="236">
        <v>19</v>
      </c>
      <c r="B21" s="232"/>
      <c r="C21" s="232"/>
      <c r="D21" s="232"/>
      <c r="E21" s="233"/>
      <c r="F21" s="232"/>
      <c r="G21" s="233"/>
      <c r="H21" s="232"/>
      <c r="I21" s="234"/>
      <c r="J21" s="232"/>
      <c r="K21" s="235"/>
      <c r="L21" s="235"/>
      <c r="M21" s="233"/>
      <c r="N21" s="232"/>
    </row>
    <row r="22" spans="1:14" s="150" customFormat="1" ht="21.75" customHeight="1">
      <c r="A22" s="236">
        <v>20</v>
      </c>
      <c r="B22" s="232"/>
      <c r="C22" s="232"/>
      <c r="D22" s="232"/>
      <c r="E22" s="233"/>
      <c r="F22" s="232"/>
      <c r="G22" s="233"/>
      <c r="H22" s="232"/>
      <c r="I22" s="234"/>
      <c r="J22" s="232"/>
      <c r="K22" s="235"/>
      <c r="L22" s="235"/>
      <c r="M22" s="233"/>
      <c r="N22" s="232"/>
    </row>
    <row r="23" spans="1:14" s="150" customFormat="1" ht="21.75" customHeight="1">
      <c r="A23" s="236">
        <v>21</v>
      </c>
      <c r="B23" s="232"/>
      <c r="C23" s="232"/>
      <c r="D23" s="232"/>
      <c r="E23" s="233"/>
      <c r="F23" s="232"/>
      <c r="G23" s="233"/>
      <c r="H23" s="232"/>
      <c r="I23" s="234"/>
      <c r="J23" s="232"/>
      <c r="K23" s="235"/>
      <c r="L23" s="235"/>
      <c r="M23" s="233"/>
      <c r="N23" s="232"/>
    </row>
    <row r="24" spans="1:14" s="150" customFormat="1" ht="21.75" customHeight="1">
      <c r="A24" s="236">
        <v>22</v>
      </c>
      <c r="B24" s="232"/>
      <c r="C24" s="232"/>
      <c r="D24" s="232"/>
      <c r="E24" s="233"/>
      <c r="F24" s="232"/>
      <c r="G24" s="233"/>
      <c r="H24" s="232"/>
      <c r="I24" s="234"/>
      <c r="J24" s="232"/>
      <c r="K24" s="235"/>
      <c r="L24" s="235"/>
      <c r="M24" s="233"/>
      <c r="N24" s="232"/>
    </row>
    <row r="25" spans="1:14" s="150" customFormat="1" ht="21.75" customHeight="1">
      <c r="A25" s="236">
        <v>23</v>
      </c>
      <c r="B25" s="232"/>
      <c r="C25" s="232"/>
      <c r="D25" s="232"/>
      <c r="E25" s="233"/>
      <c r="F25" s="232"/>
      <c r="G25" s="233"/>
      <c r="H25" s="232"/>
      <c r="I25" s="234"/>
      <c r="J25" s="232"/>
      <c r="K25" s="235"/>
      <c r="L25" s="235"/>
      <c r="M25" s="233"/>
      <c r="N25" s="232"/>
    </row>
    <row r="26" spans="1:14" s="150" customFormat="1" ht="21.75" customHeight="1">
      <c r="A26" s="236">
        <v>24</v>
      </c>
      <c r="B26" s="232"/>
      <c r="C26" s="232"/>
      <c r="D26" s="232"/>
      <c r="E26" s="233"/>
      <c r="F26" s="232"/>
      <c r="G26" s="233"/>
      <c r="H26" s="232"/>
      <c r="I26" s="234"/>
      <c r="J26" s="232"/>
      <c r="K26" s="235"/>
      <c r="L26" s="235"/>
      <c r="M26" s="233"/>
      <c r="N26" s="232"/>
    </row>
    <row r="27" spans="1:14" s="150" customFormat="1" ht="21.75" customHeight="1">
      <c r="A27" s="236">
        <v>25</v>
      </c>
      <c r="B27" s="232"/>
      <c r="C27" s="232"/>
      <c r="D27" s="232"/>
      <c r="E27" s="233"/>
      <c r="F27" s="232"/>
      <c r="G27" s="233"/>
      <c r="H27" s="232"/>
      <c r="I27" s="234"/>
      <c r="J27" s="232"/>
      <c r="K27" s="235"/>
      <c r="L27" s="235"/>
      <c r="M27" s="233"/>
      <c r="N27" s="232"/>
    </row>
    <row r="28" spans="1:14" s="150" customFormat="1" ht="21.75" customHeight="1">
      <c r="A28" s="236">
        <v>26</v>
      </c>
      <c r="B28" s="232"/>
      <c r="C28" s="232"/>
      <c r="D28" s="232"/>
      <c r="E28" s="233"/>
      <c r="F28" s="232"/>
      <c r="G28" s="233"/>
      <c r="H28" s="232"/>
      <c r="I28" s="234"/>
      <c r="J28" s="232"/>
      <c r="K28" s="235"/>
      <c r="L28" s="235"/>
      <c r="M28" s="233"/>
      <c r="N28" s="232"/>
    </row>
    <row r="29" spans="1:14" s="150" customFormat="1" ht="21.75" customHeight="1">
      <c r="A29" s="236">
        <v>27</v>
      </c>
      <c r="B29" s="232"/>
      <c r="C29" s="232"/>
      <c r="D29" s="232"/>
      <c r="E29" s="233"/>
      <c r="F29" s="232"/>
      <c r="G29" s="233"/>
      <c r="H29" s="232"/>
      <c r="I29" s="234"/>
      <c r="J29" s="232"/>
      <c r="K29" s="235"/>
      <c r="L29" s="235"/>
      <c r="M29" s="233"/>
      <c r="N29" s="232"/>
    </row>
    <row r="30" spans="1:14" s="150" customFormat="1" ht="21.75" customHeight="1">
      <c r="A30" s="236">
        <v>28</v>
      </c>
      <c r="B30" s="232"/>
      <c r="C30" s="232"/>
      <c r="D30" s="232"/>
      <c r="E30" s="233"/>
      <c r="F30" s="232"/>
      <c r="G30" s="233"/>
      <c r="H30" s="232"/>
      <c r="I30" s="234"/>
      <c r="J30" s="232"/>
      <c r="K30" s="235"/>
      <c r="L30" s="235"/>
      <c r="M30" s="233"/>
      <c r="N30" s="232"/>
    </row>
    <row r="31" spans="1:14" s="150" customFormat="1" ht="21.75" customHeight="1">
      <c r="A31" s="236">
        <v>29</v>
      </c>
      <c r="B31" s="232"/>
      <c r="C31" s="232"/>
      <c r="D31" s="232"/>
      <c r="E31" s="233"/>
      <c r="F31" s="232"/>
      <c r="G31" s="233"/>
      <c r="H31" s="232"/>
      <c r="I31" s="234"/>
      <c r="J31" s="232"/>
      <c r="K31" s="235"/>
      <c r="L31" s="235"/>
      <c r="M31" s="233"/>
      <c r="N31" s="232"/>
    </row>
    <row r="32" spans="1:14" s="150" customFormat="1" ht="21.75" customHeight="1">
      <c r="A32" s="236">
        <v>30</v>
      </c>
      <c r="B32" s="232"/>
      <c r="C32" s="232"/>
      <c r="D32" s="232"/>
      <c r="E32" s="233"/>
      <c r="F32" s="232"/>
      <c r="G32" s="233"/>
      <c r="H32" s="232"/>
      <c r="I32" s="234"/>
      <c r="J32" s="232"/>
      <c r="K32" s="235"/>
      <c r="L32" s="235"/>
      <c r="M32" s="233"/>
      <c r="N32" s="232"/>
    </row>
    <row r="33" ht="21.75" customHeight="1"/>
  </sheetData>
  <mergeCells count="1">
    <mergeCell ref="A1:N1"/>
  </mergeCells>
  <dataValidations count="1">
    <dataValidation type="list" allowBlank="1" showInputMessage="1" showErrorMessage="1" sqref="J2">
      <formula1>"Medicaid, State"</formula1>
    </dataValidation>
  </dataValidations>
  <pageMargins left="0.7" right="0.7" top="0.75" bottom="0.75" header="0.3" footer="0.3"/>
  <pageSetup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13"/>
  <sheetViews>
    <sheetView zoomScale="112" zoomScaleNormal="112" workbookViewId="0">
      <pane ySplit="7" topLeftCell="A127" activePane="bottomLeft" state="frozen"/>
      <selection pane="bottomLeft" activeCell="A2" sqref="A2:B2"/>
    </sheetView>
  </sheetViews>
  <sheetFormatPr defaultColWidth="8.6640625" defaultRowHeight="12"/>
  <cols>
    <col min="1" max="1" width="6.44140625" style="199" customWidth="1"/>
    <col min="2" max="2" width="75.6640625" style="200" customWidth="1"/>
    <col min="3" max="3" width="8.6640625" style="201" customWidth="1"/>
    <col min="4" max="21" width="8.6640625" style="150" customWidth="1"/>
    <col min="22" max="32" width="8.6640625" style="160" customWidth="1"/>
    <col min="33" max="37" width="8.6640625" style="201"/>
    <col min="38" max="16384" width="8.6640625" style="150"/>
  </cols>
  <sheetData>
    <row r="1" spans="1:37" s="182" customFormat="1">
      <c r="A1" s="364" t="s">
        <v>289</v>
      </c>
      <c r="B1" s="364"/>
      <c r="C1" s="364" t="s">
        <v>289</v>
      </c>
      <c r="D1" s="364"/>
      <c r="E1" s="364"/>
      <c r="F1" s="364"/>
      <c r="G1" s="364"/>
      <c r="H1" s="364"/>
      <c r="I1" s="364"/>
      <c r="J1" s="364"/>
      <c r="K1" s="364"/>
      <c r="L1" s="364"/>
      <c r="M1" s="364" t="s">
        <v>289</v>
      </c>
      <c r="N1" s="364"/>
      <c r="O1" s="364"/>
      <c r="P1" s="364"/>
      <c r="Q1" s="364"/>
      <c r="R1" s="364"/>
      <c r="S1" s="364"/>
      <c r="T1" s="364"/>
      <c r="U1" s="364"/>
      <c r="V1" s="364"/>
      <c r="W1" s="364" t="s">
        <v>289</v>
      </c>
      <c r="X1" s="364"/>
      <c r="Y1" s="364"/>
      <c r="Z1" s="364"/>
      <c r="AA1" s="364"/>
      <c r="AB1" s="364"/>
      <c r="AC1" s="364"/>
      <c r="AD1" s="364"/>
      <c r="AE1" s="364"/>
      <c r="AF1" s="364"/>
      <c r="AG1" s="364"/>
      <c r="AH1" s="364"/>
      <c r="AI1" s="364" t="s">
        <v>289</v>
      </c>
      <c r="AJ1" s="364"/>
      <c r="AK1" s="365" t="s">
        <v>289</v>
      </c>
    </row>
    <row r="2" spans="1:37" s="182" customFormat="1" ht="64.95" customHeight="1">
      <c r="A2" s="361" t="s">
        <v>290</v>
      </c>
      <c r="B2" s="361"/>
      <c r="C2" s="362" t="s">
        <v>392</v>
      </c>
      <c r="D2" s="362"/>
      <c r="E2" s="362"/>
      <c r="F2" s="362"/>
      <c r="G2" s="362"/>
      <c r="H2" s="362"/>
      <c r="I2" s="362"/>
      <c r="J2" s="362"/>
      <c r="K2" s="362"/>
      <c r="L2" s="362"/>
      <c r="M2" s="362" t="s">
        <v>392</v>
      </c>
      <c r="N2" s="362"/>
      <c r="O2" s="362"/>
      <c r="P2" s="362"/>
      <c r="Q2" s="362"/>
      <c r="R2" s="362"/>
      <c r="S2" s="362"/>
      <c r="T2" s="362"/>
      <c r="U2" s="362"/>
      <c r="V2" s="362"/>
      <c r="W2" s="362" t="s">
        <v>392</v>
      </c>
      <c r="X2" s="362"/>
      <c r="Y2" s="362"/>
      <c r="Z2" s="362"/>
      <c r="AA2" s="362"/>
      <c r="AB2" s="362"/>
      <c r="AC2" s="362"/>
      <c r="AD2" s="362"/>
      <c r="AE2" s="362"/>
      <c r="AF2" s="362"/>
      <c r="AG2" s="361" t="s">
        <v>290</v>
      </c>
      <c r="AH2" s="363"/>
      <c r="AI2" s="364" t="s">
        <v>290</v>
      </c>
      <c r="AJ2" s="364"/>
      <c r="AK2" s="365" t="s">
        <v>290</v>
      </c>
    </row>
    <row r="3" spans="1:37" ht="14.4" customHeight="1">
      <c r="A3" s="151"/>
      <c r="B3" s="152" t="s">
        <v>99</v>
      </c>
      <c r="C3" s="303" t="str">
        <f>IF('Workbook Set-up'!B2="","",'Workbook Set-up'!B2)</f>
        <v/>
      </c>
      <c r="D3" s="303"/>
      <c r="E3" s="303"/>
      <c r="F3" s="303"/>
      <c r="G3" s="303"/>
      <c r="H3" s="303"/>
      <c r="I3" s="303"/>
      <c r="J3" s="303"/>
      <c r="K3" s="303"/>
      <c r="L3" s="303"/>
      <c r="M3" s="303" t="str">
        <f>IF('Workbook Set-up'!B2="","",'Workbook Set-up'!B2)</f>
        <v/>
      </c>
      <c r="N3" s="303"/>
      <c r="O3" s="303"/>
      <c r="P3" s="303"/>
      <c r="Q3" s="303"/>
      <c r="R3" s="303"/>
      <c r="S3" s="303"/>
      <c r="T3" s="303"/>
      <c r="U3" s="303"/>
      <c r="V3" s="303"/>
      <c r="W3" s="303" t="str">
        <f>IF('Workbook Set-up'!B2="","",'Workbook Set-up'!B2)</f>
        <v/>
      </c>
      <c r="X3" s="303"/>
      <c r="Y3" s="303"/>
      <c r="Z3" s="303"/>
      <c r="AA3" s="303"/>
      <c r="AB3" s="303"/>
      <c r="AC3" s="303"/>
      <c r="AD3" s="303"/>
      <c r="AE3" s="303"/>
      <c r="AF3" s="303"/>
      <c r="AG3" s="304" t="s">
        <v>292</v>
      </c>
      <c r="AH3" s="304"/>
      <c r="AI3" s="305"/>
      <c r="AJ3" s="305"/>
      <c r="AK3" s="305"/>
    </row>
    <row r="4" spans="1:37" ht="14.4" customHeight="1">
      <c r="A4" s="151"/>
      <c r="B4" s="152" t="s">
        <v>100</v>
      </c>
      <c r="C4" s="303" t="str">
        <f>IF('Workbook Set-up'!B3="","",'Workbook Set-up'!B3)</f>
        <v/>
      </c>
      <c r="D4" s="303"/>
      <c r="E4" s="303"/>
      <c r="F4" s="303"/>
      <c r="G4" s="303"/>
      <c r="H4" s="303"/>
      <c r="I4" s="303"/>
      <c r="J4" s="303"/>
      <c r="K4" s="303"/>
      <c r="L4" s="303"/>
      <c r="M4" s="303" t="str">
        <f>IF('Workbook Set-up'!B3="","",'Workbook Set-up'!B3)</f>
        <v/>
      </c>
      <c r="N4" s="303"/>
      <c r="O4" s="303"/>
      <c r="P4" s="303"/>
      <c r="Q4" s="303"/>
      <c r="R4" s="303"/>
      <c r="S4" s="303"/>
      <c r="T4" s="303"/>
      <c r="U4" s="303"/>
      <c r="V4" s="303"/>
      <c r="W4" s="303" t="str">
        <f>IF('Workbook Set-up'!B3="","",'Workbook Set-up'!B3)</f>
        <v/>
      </c>
      <c r="X4" s="303"/>
      <c r="Y4" s="303"/>
      <c r="Z4" s="303"/>
      <c r="AA4" s="303"/>
      <c r="AB4" s="303"/>
      <c r="AC4" s="303"/>
      <c r="AD4" s="303"/>
      <c r="AE4" s="303"/>
      <c r="AF4" s="303"/>
      <c r="AG4" s="304"/>
      <c r="AH4" s="304"/>
      <c r="AI4" s="304"/>
      <c r="AJ4" s="304"/>
      <c r="AK4" s="304"/>
    </row>
    <row r="5" spans="1:37" ht="14.4" customHeight="1">
      <c r="A5" s="151"/>
      <c r="B5" s="152" t="s">
        <v>105</v>
      </c>
      <c r="C5" s="303" t="str">
        <f>IF('Workbook Set-up'!B9="","",'Workbook Set-up'!B9)</f>
        <v/>
      </c>
      <c r="D5" s="303"/>
      <c r="E5" s="303"/>
      <c r="F5" s="303"/>
      <c r="G5" s="303"/>
      <c r="H5" s="303"/>
      <c r="I5" s="303"/>
      <c r="J5" s="303"/>
      <c r="K5" s="303"/>
      <c r="L5" s="303"/>
      <c r="M5" s="303" t="str">
        <f>IF('Workbook Set-up'!B9="","",'Workbook Set-up'!B9)</f>
        <v/>
      </c>
      <c r="N5" s="303"/>
      <c r="O5" s="303"/>
      <c r="P5" s="303"/>
      <c r="Q5" s="303"/>
      <c r="R5" s="303"/>
      <c r="S5" s="303"/>
      <c r="T5" s="303"/>
      <c r="U5" s="303"/>
      <c r="V5" s="303"/>
      <c r="W5" s="303" t="str">
        <f>IF('Workbook Set-up'!B9="","",'Workbook Set-up'!B9)</f>
        <v/>
      </c>
      <c r="X5" s="303"/>
      <c r="Y5" s="303"/>
      <c r="Z5" s="303"/>
      <c r="AA5" s="303"/>
      <c r="AB5" s="303"/>
      <c r="AC5" s="303"/>
      <c r="AD5" s="303"/>
      <c r="AE5" s="303"/>
      <c r="AF5" s="303"/>
      <c r="AG5" s="304"/>
      <c r="AH5" s="304"/>
      <c r="AI5" s="304"/>
      <c r="AJ5" s="304"/>
      <c r="AK5" s="304"/>
    </row>
    <row r="6" spans="1:37" ht="15" customHeight="1" thickBot="1">
      <c r="A6" s="151"/>
      <c r="B6" s="152" t="s">
        <v>291</v>
      </c>
      <c r="C6" s="303" t="str">
        <f>IF(AND('Workbook Set-up'!$B$10="",'Workbook Set-up'!$B$11=""),"",IF('Workbook Set-up'!$B$10='Workbook Set-up'!$B$11,TEXT('Workbook Set-up'!$B$10,"m/d/yyyy"),IF('Workbook Set-up'!$B$10&lt;&gt;'Workbook Set-up'!$B$9,TEXT('Workbook Set-up'!$B$10,"m/d/yyyy")&amp;" to "&amp;TEXT('Workbook Set-up'!$B$11,"m/d/yyyy"),"")))</f>
        <v/>
      </c>
      <c r="D6" s="303"/>
      <c r="E6" s="303"/>
      <c r="F6" s="303"/>
      <c r="G6" s="303"/>
      <c r="H6" s="303"/>
      <c r="I6" s="303"/>
      <c r="J6" s="303"/>
      <c r="K6" s="303"/>
      <c r="L6" s="303"/>
      <c r="M6" s="303" t="str">
        <f>IF(AND('Workbook Set-up'!$B$10="",'Workbook Set-up'!$B$11=""),"",IF('Workbook Set-up'!$B$10='Workbook Set-up'!$B$11,TEXT('Workbook Set-up'!$B$10,"m/d/yyyy"),IF('Workbook Set-up'!$B$10&lt;&gt;'Workbook Set-up'!$B$9,TEXT('Workbook Set-up'!$B$10,"m/d/yyyy")&amp;" to "&amp;TEXT('Workbook Set-up'!$B$11,"m/d/yyyy"),"")))</f>
        <v/>
      </c>
      <c r="N6" s="303"/>
      <c r="O6" s="303"/>
      <c r="P6" s="303"/>
      <c r="Q6" s="303"/>
      <c r="R6" s="303"/>
      <c r="S6" s="303"/>
      <c r="T6" s="303"/>
      <c r="U6" s="303"/>
      <c r="V6" s="303"/>
      <c r="W6" s="303" t="str">
        <f>IF(AND('Workbook Set-up'!$B$10="",'Workbook Set-up'!$B$11=""),"",IF('Workbook Set-up'!$B$10='Workbook Set-up'!$B$11,TEXT('Workbook Set-up'!$B$10,"m/d/yyyy"),IF('Workbook Set-up'!$B$10&lt;&gt;'Workbook Set-up'!$B$9,TEXT('Workbook Set-up'!$B$10,"m/d/yyyy")&amp;" to "&amp;TEXT('Workbook Set-up'!$B$11,"m/d/yyyy"),"")))</f>
        <v/>
      </c>
      <c r="X6" s="303"/>
      <c r="Y6" s="303"/>
      <c r="Z6" s="303"/>
      <c r="AA6" s="303"/>
      <c r="AB6" s="303"/>
      <c r="AC6" s="303"/>
      <c r="AD6" s="303"/>
      <c r="AE6" s="303"/>
      <c r="AF6" s="303"/>
      <c r="AG6" s="306"/>
      <c r="AH6" s="306"/>
      <c r="AI6" s="306"/>
      <c r="AJ6" s="306"/>
      <c r="AK6" s="306"/>
    </row>
    <row r="7" spans="1:37" s="160" customFormat="1" ht="22.2" customHeight="1">
      <c r="A7" s="153" t="s">
        <v>287</v>
      </c>
      <c r="B7" s="154" t="s">
        <v>288</v>
      </c>
      <c r="C7" s="155">
        <v>1</v>
      </c>
      <c r="D7" s="155">
        <v>2</v>
      </c>
      <c r="E7" s="155">
        <v>3</v>
      </c>
      <c r="F7" s="155">
        <v>4</v>
      </c>
      <c r="G7" s="155">
        <v>5</v>
      </c>
      <c r="H7" s="155">
        <v>6</v>
      </c>
      <c r="I7" s="155">
        <v>7</v>
      </c>
      <c r="J7" s="155">
        <v>8</v>
      </c>
      <c r="K7" s="155">
        <v>9</v>
      </c>
      <c r="L7" s="155">
        <v>10</v>
      </c>
      <c r="M7" s="155">
        <v>11</v>
      </c>
      <c r="N7" s="155">
        <v>12</v>
      </c>
      <c r="O7" s="155">
        <v>13</v>
      </c>
      <c r="P7" s="155">
        <v>14</v>
      </c>
      <c r="Q7" s="155">
        <v>15</v>
      </c>
      <c r="R7" s="155">
        <v>16</v>
      </c>
      <c r="S7" s="155">
        <v>17</v>
      </c>
      <c r="T7" s="155">
        <v>18</v>
      </c>
      <c r="U7" s="155">
        <v>19</v>
      </c>
      <c r="V7" s="155">
        <v>20</v>
      </c>
      <c r="W7" s="155">
        <v>21</v>
      </c>
      <c r="X7" s="155">
        <v>22</v>
      </c>
      <c r="Y7" s="155">
        <v>23</v>
      </c>
      <c r="Z7" s="155">
        <v>24</v>
      </c>
      <c r="AA7" s="155">
        <v>25</v>
      </c>
      <c r="AB7" s="155">
        <v>26</v>
      </c>
      <c r="AC7" s="155">
        <v>27</v>
      </c>
      <c r="AD7" s="155">
        <v>28</v>
      </c>
      <c r="AE7" s="155">
        <v>29</v>
      </c>
      <c r="AF7" s="156">
        <v>30</v>
      </c>
      <c r="AG7" s="157" t="s">
        <v>185</v>
      </c>
      <c r="AH7" s="158" t="s">
        <v>74</v>
      </c>
      <c r="AI7" s="158" t="s">
        <v>186</v>
      </c>
      <c r="AJ7" s="158" t="s">
        <v>76</v>
      </c>
      <c r="AK7" s="159" t="s">
        <v>187</v>
      </c>
    </row>
    <row r="8" spans="1:37" s="166" customFormat="1">
      <c r="A8" s="161" t="s">
        <v>235</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2"/>
      <c r="AG8" s="163"/>
      <c r="AH8" s="164"/>
      <c r="AI8" s="164"/>
      <c r="AJ8" s="164"/>
      <c r="AK8" s="165"/>
    </row>
    <row r="9" spans="1:37" ht="23.4">
      <c r="A9" s="153">
        <v>1.1000000000000001</v>
      </c>
      <c r="B9" s="167" t="s">
        <v>0</v>
      </c>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9">
        <f>COUNTIF(C9:AF9,"=Met")</f>
        <v>0</v>
      </c>
      <c r="AH9" s="170">
        <f t="shared" ref="AH9:AH72" si="0">IF(SUM(AG9,AI9)=0,0,AG9/SUM(AG9,AI9))</f>
        <v>0</v>
      </c>
      <c r="AI9" s="171">
        <f t="shared" ref="AI9:AI16" si="1">COUNTIF(C9:AF9,"=NOT MET")</f>
        <v>0</v>
      </c>
      <c r="AJ9" s="170">
        <f t="shared" ref="AJ9:AJ16" si="2">IF(SUM(AG9,AI9)=0,0,AI9/SUM(AG9,AI9))</f>
        <v>0</v>
      </c>
      <c r="AK9" s="172">
        <f t="shared" ref="AK9:AK16" si="3">COUNTIF(C9:AF9,"=N/A")</f>
        <v>0</v>
      </c>
    </row>
    <row r="10" spans="1:37" ht="23.4">
      <c r="A10" s="153">
        <v>1.2</v>
      </c>
      <c r="B10" s="167" t="s">
        <v>318</v>
      </c>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9">
        <f>COUNTIF(C10:AF10,"=Met")</f>
        <v>0</v>
      </c>
      <c r="AH10" s="170">
        <f t="shared" si="0"/>
        <v>0</v>
      </c>
      <c r="AI10" s="171">
        <f t="shared" si="1"/>
        <v>0</v>
      </c>
      <c r="AJ10" s="170">
        <f t="shared" si="2"/>
        <v>0</v>
      </c>
      <c r="AK10" s="172">
        <f t="shared" si="3"/>
        <v>0</v>
      </c>
    </row>
    <row r="11" spans="1:37" ht="23.4">
      <c r="A11" s="153">
        <v>1.3</v>
      </c>
      <c r="B11" s="167" t="s">
        <v>2</v>
      </c>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9">
        <f t="shared" ref="AG11:AG16" si="4">COUNTIF(C11:AF11, "=MET")</f>
        <v>0</v>
      </c>
      <c r="AH11" s="170">
        <f t="shared" si="0"/>
        <v>0</v>
      </c>
      <c r="AI11" s="171">
        <f t="shared" si="1"/>
        <v>0</v>
      </c>
      <c r="AJ11" s="170">
        <f t="shared" si="2"/>
        <v>0</v>
      </c>
      <c r="AK11" s="172">
        <f t="shared" si="3"/>
        <v>0</v>
      </c>
    </row>
    <row r="12" spans="1:37" ht="57.6">
      <c r="A12" s="153">
        <v>1.4</v>
      </c>
      <c r="B12" s="173" t="s">
        <v>384</v>
      </c>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9">
        <f t="shared" si="4"/>
        <v>0</v>
      </c>
      <c r="AH12" s="170">
        <f t="shared" si="0"/>
        <v>0</v>
      </c>
      <c r="AI12" s="171">
        <f t="shared" si="1"/>
        <v>0</v>
      </c>
      <c r="AJ12" s="170">
        <f t="shared" si="2"/>
        <v>0</v>
      </c>
      <c r="AK12" s="172">
        <f t="shared" si="3"/>
        <v>0</v>
      </c>
    </row>
    <row r="13" spans="1:37" ht="35.4">
      <c r="A13" s="153">
        <v>1.5</v>
      </c>
      <c r="B13" s="173" t="s">
        <v>393</v>
      </c>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9">
        <f t="shared" si="4"/>
        <v>0</v>
      </c>
      <c r="AH13" s="170">
        <f t="shared" si="0"/>
        <v>0</v>
      </c>
      <c r="AI13" s="171">
        <f t="shared" si="1"/>
        <v>0</v>
      </c>
      <c r="AJ13" s="170">
        <f t="shared" si="2"/>
        <v>0</v>
      </c>
      <c r="AK13" s="172">
        <f t="shared" si="3"/>
        <v>0</v>
      </c>
    </row>
    <row r="14" spans="1:37" ht="23.4">
      <c r="A14" s="153">
        <v>1.6</v>
      </c>
      <c r="B14" s="173" t="s">
        <v>385</v>
      </c>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9">
        <f t="shared" si="4"/>
        <v>0</v>
      </c>
      <c r="AH14" s="170">
        <f t="shared" si="0"/>
        <v>0</v>
      </c>
      <c r="AI14" s="171">
        <f t="shared" si="1"/>
        <v>0</v>
      </c>
      <c r="AJ14" s="170">
        <f t="shared" si="2"/>
        <v>0</v>
      </c>
      <c r="AK14" s="172">
        <f t="shared" si="3"/>
        <v>0</v>
      </c>
    </row>
    <row r="15" spans="1:37" ht="46.2">
      <c r="A15" s="153">
        <v>1.7</v>
      </c>
      <c r="B15" s="173" t="s">
        <v>386</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9">
        <f t="shared" si="4"/>
        <v>0</v>
      </c>
      <c r="AH15" s="170">
        <f t="shared" si="0"/>
        <v>0</v>
      </c>
      <c r="AI15" s="171">
        <f t="shared" si="1"/>
        <v>0</v>
      </c>
      <c r="AJ15" s="170">
        <f t="shared" si="2"/>
        <v>0</v>
      </c>
      <c r="AK15" s="172">
        <f t="shared" si="3"/>
        <v>0</v>
      </c>
    </row>
    <row r="16" spans="1:37" ht="23.4">
      <c r="A16" s="153">
        <v>1.8</v>
      </c>
      <c r="B16" s="173" t="s">
        <v>387</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9">
        <f t="shared" si="4"/>
        <v>0</v>
      </c>
      <c r="AH16" s="170">
        <f t="shared" si="0"/>
        <v>0</v>
      </c>
      <c r="AI16" s="171">
        <f t="shared" si="1"/>
        <v>0</v>
      </c>
      <c r="AJ16" s="170">
        <f t="shared" si="2"/>
        <v>0</v>
      </c>
      <c r="AK16" s="172">
        <f t="shared" si="3"/>
        <v>0</v>
      </c>
    </row>
    <row r="17" spans="1:37" s="166" customFormat="1">
      <c r="A17" s="161" t="s">
        <v>236</v>
      </c>
      <c r="B17" s="161"/>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5"/>
      <c r="AG17" s="163"/>
      <c r="AH17" s="229"/>
      <c r="AI17" s="164"/>
      <c r="AJ17" s="164"/>
      <c r="AK17" s="165"/>
    </row>
    <row r="18" spans="1:37">
      <c r="A18" s="153">
        <v>2.1</v>
      </c>
      <c r="B18" s="167" t="s">
        <v>3</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9">
        <f t="shared" ref="AG18:AG27" si="5">COUNTIF(C18:AF18, "=MET")</f>
        <v>0</v>
      </c>
      <c r="AH18" s="170">
        <f t="shared" si="0"/>
        <v>0</v>
      </c>
      <c r="AI18" s="171">
        <f t="shared" ref="AI18:AI27" si="6">COUNTIF(C18:AF18,"=NOT MET")</f>
        <v>0</v>
      </c>
      <c r="AJ18" s="170">
        <f t="shared" ref="AJ18:AJ27" si="7">IF(SUM(AG18,AI18)=0,0,AI18/SUM(AG18,AI18))</f>
        <v>0</v>
      </c>
      <c r="AK18" s="172">
        <f t="shared" ref="AK18:AK27" si="8">COUNTIF(C18:AF18,"=N/A")</f>
        <v>0</v>
      </c>
    </row>
    <row r="19" spans="1:37" ht="23.4">
      <c r="A19" s="153">
        <v>2.2000000000000002</v>
      </c>
      <c r="B19" s="167" t="s">
        <v>4</v>
      </c>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9">
        <f t="shared" si="5"/>
        <v>0</v>
      </c>
      <c r="AH19" s="170">
        <f t="shared" si="0"/>
        <v>0</v>
      </c>
      <c r="AI19" s="171">
        <f t="shared" si="6"/>
        <v>0</v>
      </c>
      <c r="AJ19" s="170">
        <f t="shared" si="7"/>
        <v>0</v>
      </c>
      <c r="AK19" s="172">
        <f t="shared" si="8"/>
        <v>0</v>
      </c>
    </row>
    <row r="20" spans="1:37">
      <c r="A20" s="153">
        <v>2.2999999999999998</v>
      </c>
      <c r="B20" s="173" t="s">
        <v>5</v>
      </c>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9">
        <f t="shared" si="5"/>
        <v>0</v>
      </c>
      <c r="AH20" s="170">
        <f t="shared" si="0"/>
        <v>0</v>
      </c>
      <c r="AI20" s="171">
        <f t="shared" si="6"/>
        <v>0</v>
      </c>
      <c r="AJ20" s="170">
        <f t="shared" si="7"/>
        <v>0</v>
      </c>
      <c r="AK20" s="172">
        <f t="shared" si="8"/>
        <v>0</v>
      </c>
    </row>
    <row r="21" spans="1:37">
      <c r="A21" s="153">
        <v>2.4</v>
      </c>
      <c r="B21" s="173" t="s">
        <v>6</v>
      </c>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9">
        <f t="shared" si="5"/>
        <v>0</v>
      </c>
      <c r="AH21" s="170">
        <f t="shared" si="0"/>
        <v>0</v>
      </c>
      <c r="AI21" s="171">
        <f t="shared" si="6"/>
        <v>0</v>
      </c>
      <c r="AJ21" s="170">
        <f>IF(SUM(AG21,AI21)=0,0,AI21/SUM(AG21,AI21))</f>
        <v>0</v>
      </c>
      <c r="AK21" s="172">
        <f t="shared" si="8"/>
        <v>0</v>
      </c>
    </row>
    <row r="22" spans="1:37">
      <c r="A22" s="153">
        <v>2.5</v>
      </c>
      <c r="B22" s="167" t="s">
        <v>7</v>
      </c>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9">
        <f t="shared" si="5"/>
        <v>0</v>
      </c>
      <c r="AH22" s="170">
        <f t="shared" si="0"/>
        <v>0</v>
      </c>
      <c r="AI22" s="171">
        <f t="shared" si="6"/>
        <v>0</v>
      </c>
      <c r="AJ22" s="170">
        <f t="shared" si="7"/>
        <v>0</v>
      </c>
      <c r="AK22" s="172">
        <f t="shared" si="8"/>
        <v>0</v>
      </c>
    </row>
    <row r="23" spans="1:37" ht="23.4">
      <c r="A23" s="153">
        <v>2.6</v>
      </c>
      <c r="B23" s="173" t="s">
        <v>10</v>
      </c>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9">
        <f t="shared" si="5"/>
        <v>0</v>
      </c>
      <c r="AH23" s="170">
        <f t="shared" si="0"/>
        <v>0</v>
      </c>
      <c r="AI23" s="171">
        <f t="shared" si="6"/>
        <v>0</v>
      </c>
      <c r="AJ23" s="170">
        <f t="shared" si="7"/>
        <v>0</v>
      </c>
      <c r="AK23" s="172">
        <f t="shared" si="8"/>
        <v>0</v>
      </c>
    </row>
    <row r="24" spans="1:37">
      <c r="A24" s="153">
        <v>2.7</v>
      </c>
      <c r="B24" s="167" t="s">
        <v>244</v>
      </c>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9">
        <f t="shared" si="5"/>
        <v>0</v>
      </c>
      <c r="AH24" s="170">
        <f t="shared" si="0"/>
        <v>0</v>
      </c>
      <c r="AI24" s="171">
        <f t="shared" si="6"/>
        <v>0</v>
      </c>
      <c r="AJ24" s="170">
        <f t="shared" si="7"/>
        <v>0</v>
      </c>
      <c r="AK24" s="172">
        <f t="shared" si="8"/>
        <v>0</v>
      </c>
    </row>
    <row r="25" spans="1:37">
      <c r="A25" s="153">
        <v>2.8</v>
      </c>
      <c r="B25" s="167" t="s">
        <v>9</v>
      </c>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9">
        <f t="shared" si="5"/>
        <v>0</v>
      </c>
      <c r="AH25" s="170">
        <f t="shared" si="0"/>
        <v>0</v>
      </c>
      <c r="AI25" s="171">
        <f t="shared" si="6"/>
        <v>0</v>
      </c>
      <c r="AJ25" s="170">
        <f t="shared" si="7"/>
        <v>0</v>
      </c>
      <c r="AK25" s="172">
        <f t="shared" si="8"/>
        <v>0</v>
      </c>
    </row>
    <row r="26" spans="1:37" ht="34.799999999999997">
      <c r="A26" s="153">
        <v>2.9</v>
      </c>
      <c r="B26" s="167" t="s">
        <v>81</v>
      </c>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9">
        <f t="shared" si="5"/>
        <v>0</v>
      </c>
      <c r="AH26" s="170">
        <f t="shared" si="0"/>
        <v>0</v>
      </c>
      <c r="AI26" s="171">
        <f t="shared" si="6"/>
        <v>0</v>
      </c>
      <c r="AJ26" s="170">
        <f t="shared" si="7"/>
        <v>0</v>
      </c>
      <c r="AK26" s="172">
        <f t="shared" si="8"/>
        <v>0</v>
      </c>
    </row>
    <row r="27" spans="1:37">
      <c r="A27" s="176">
        <v>2.1</v>
      </c>
      <c r="B27" s="167" t="s">
        <v>394</v>
      </c>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9">
        <f t="shared" si="5"/>
        <v>0</v>
      </c>
      <c r="AH27" s="170">
        <f t="shared" si="0"/>
        <v>0</v>
      </c>
      <c r="AI27" s="171">
        <f t="shared" si="6"/>
        <v>0</v>
      </c>
      <c r="AJ27" s="170">
        <f t="shared" si="7"/>
        <v>0</v>
      </c>
      <c r="AK27" s="172">
        <f t="shared" si="8"/>
        <v>0</v>
      </c>
    </row>
    <row r="28" spans="1:37" s="166" customFormat="1">
      <c r="A28" s="161" t="s">
        <v>336</v>
      </c>
      <c r="B28" s="161"/>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63"/>
      <c r="AH28" s="229"/>
      <c r="AI28" s="164"/>
      <c r="AJ28" s="164"/>
      <c r="AK28" s="165"/>
    </row>
    <row r="29" spans="1:37">
      <c r="A29" s="153">
        <v>3.1</v>
      </c>
      <c r="B29" s="167" t="s">
        <v>11</v>
      </c>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9">
        <f>COUNTIF(C29:AF29, "=MET")</f>
        <v>0</v>
      </c>
      <c r="AH29" s="170">
        <f t="shared" si="0"/>
        <v>0</v>
      </c>
      <c r="AI29" s="171">
        <f>COUNTIF(C29:AF29,"=NOT MET")</f>
        <v>0</v>
      </c>
      <c r="AJ29" s="170">
        <f>IF(SUM(AG29,AI29)=0,0,AI29/SUM(AG29,AI29))</f>
        <v>0</v>
      </c>
      <c r="AK29" s="172">
        <f>COUNTIF(C29:AF29,"=N/A")</f>
        <v>0</v>
      </c>
    </row>
    <row r="30" spans="1:37">
      <c r="A30" s="153">
        <v>3.2</v>
      </c>
      <c r="B30" s="167" t="s">
        <v>12</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9">
        <f>COUNTIF(C30:AF30, "=MET")</f>
        <v>0</v>
      </c>
      <c r="AH30" s="170">
        <f t="shared" si="0"/>
        <v>0</v>
      </c>
      <c r="AI30" s="171">
        <f>COUNTIF(C30:AF30,"=NOT MET")</f>
        <v>0</v>
      </c>
      <c r="AJ30" s="170">
        <f>IF(SUM(AG30,AI30)=0,0,AI30/SUM(AG30,AI30))</f>
        <v>0</v>
      </c>
      <c r="AK30" s="172">
        <f>COUNTIF(C30:AF30,"=N/A")</f>
        <v>0</v>
      </c>
    </row>
    <row r="31" spans="1:37" ht="23.4">
      <c r="A31" s="153">
        <v>3.3</v>
      </c>
      <c r="B31" s="167" t="s">
        <v>13</v>
      </c>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9">
        <f>COUNTIF(C31:AF31, "=MET")</f>
        <v>0</v>
      </c>
      <c r="AH31" s="170">
        <f t="shared" si="0"/>
        <v>0</v>
      </c>
      <c r="AI31" s="171">
        <f>COUNTIF(C31:AF31,"=NOT MET")</f>
        <v>0</v>
      </c>
      <c r="AJ31" s="170">
        <f>IF(SUM(AG31,AI31)=0,0,AI31/SUM(AG31,AI31))</f>
        <v>0</v>
      </c>
      <c r="AK31" s="172">
        <f>COUNTIF(C31:AF31,"=N/A")</f>
        <v>0</v>
      </c>
    </row>
    <row r="32" spans="1:37" ht="34.799999999999997">
      <c r="A32" s="153">
        <v>3.4</v>
      </c>
      <c r="B32" s="167" t="s">
        <v>14</v>
      </c>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9">
        <f>COUNTIF(C32:AF32, "=MET")</f>
        <v>0</v>
      </c>
      <c r="AH32" s="170">
        <f t="shared" si="0"/>
        <v>0</v>
      </c>
      <c r="AI32" s="171">
        <f>COUNTIF(C32:AF32,"=NOT MET")</f>
        <v>0</v>
      </c>
      <c r="AJ32" s="170">
        <f>IF(SUM(AG32,AI32)=0,0,AI32/SUM(AG32,AI32))</f>
        <v>0</v>
      </c>
      <c r="AK32" s="172">
        <f>COUNTIF(C32:AF32,"=N/A")</f>
        <v>0</v>
      </c>
    </row>
    <row r="33" spans="1:37" ht="46.2">
      <c r="A33" s="153">
        <v>3.5</v>
      </c>
      <c r="B33" s="167" t="s">
        <v>229</v>
      </c>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9">
        <f>COUNTIF(C33:AF33, "=MET")</f>
        <v>0</v>
      </c>
      <c r="AH33" s="170">
        <f t="shared" si="0"/>
        <v>0</v>
      </c>
      <c r="AI33" s="171">
        <f>COUNTIF(C33:AF33,"=NOT MET")</f>
        <v>0</v>
      </c>
      <c r="AJ33" s="170">
        <f>IF(SUM(AG33,AI33)=0,0,AI33/SUM(AG33,AI33))</f>
        <v>0</v>
      </c>
      <c r="AK33" s="172">
        <f>COUNTIF(C33:AF33,"=N/A")</f>
        <v>0</v>
      </c>
    </row>
    <row r="34" spans="1:37" s="166" customFormat="1">
      <c r="A34" s="161" t="s">
        <v>61</v>
      </c>
      <c r="B34" s="161"/>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63"/>
      <c r="AH34" s="229"/>
      <c r="AI34" s="164"/>
      <c r="AJ34" s="164"/>
      <c r="AK34" s="165"/>
    </row>
    <row r="35" spans="1:37" s="182" customFormat="1">
      <c r="A35" s="177">
        <v>4.0999999999999996</v>
      </c>
      <c r="B35" s="173" t="s">
        <v>16</v>
      </c>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78">
        <f>COUNTIF(C35:AF35, "=MET")</f>
        <v>0</v>
      </c>
      <c r="AH35" s="170">
        <f t="shared" si="0"/>
        <v>0</v>
      </c>
      <c r="AI35" s="180">
        <f>COUNTIF(C35:AF35,"=NOT MET")</f>
        <v>0</v>
      </c>
      <c r="AJ35" s="179">
        <f>IF(SUM(AG35,AI35)=0,0,AI35/SUM(AG35,AI35))</f>
        <v>0</v>
      </c>
      <c r="AK35" s="181">
        <f>COUNTIF(C35:AF35,"=N/A")</f>
        <v>0</v>
      </c>
    </row>
    <row r="36" spans="1:37" s="166" customFormat="1">
      <c r="A36" s="161" t="s">
        <v>62</v>
      </c>
      <c r="B36" s="161"/>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5"/>
      <c r="AG36" s="163"/>
      <c r="AH36" s="229"/>
      <c r="AI36" s="164"/>
      <c r="AJ36" s="164"/>
      <c r="AK36" s="165"/>
    </row>
    <row r="37" spans="1:37" ht="34.799999999999997">
      <c r="A37" s="153">
        <v>5.0999999999999996</v>
      </c>
      <c r="B37" s="167" t="s">
        <v>245</v>
      </c>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9">
        <f t="shared" ref="AG37:AG44" si="9">COUNTIF(C37:AF37, "=MET")</f>
        <v>0</v>
      </c>
      <c r="AH37" s="170">
        <f t="shared" si="0"/>
        <v>0</v>
      </c>
      <c r="AI37" s="171">
        <f t="shared" ref="AI37:AI44" si="10">COUNTIF(C37:AF37,"=NOT MET")</f>
        <v>0</v>
      </c>
      <c r="AJ37" s="170">
        <f t="shared" ref="AJ37:AJ44" si="11">IF(SUM(AG37,AI37)=0,0,AI37/SUM(AG37,AI37))</f>
        <v>0</v>
      </c>
      <c r="AK37" s="172">
        <f t="shared" ref="AK37:AK47" si="12">COUNTIF(C37:AF37,"=N/A")</f>
        <v>0</v>
      </c>
    </row>
    <row r="38" spans="1:37" ht="23.4">
      <c r="A38" s="153">
        <v>5.2</v>
      </c>
      <c r="B38" s="167" t="s">
        <v>83</v>
      </c>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9">
        <f t="shared" si="9"/>
        <v>0</v>
      </c>
      <c r="AH38" s="170">
        <f t="shared" si="0"/>
        <v>0</v>
      </c>
      <c r="AI38" s="171">
        <f t="shared" si="10"/>
        <v>0</v>
      </c>
      <c r="AJ38" s="170">
        <f t="shared" si="11"/>
        <v>0</v>
      </c>
      <c r="AK38" s="172">
        <f t="shared" si="12"/>
        <v>0</v>
      </c>
    </row>
    <row r="39" spans="1:37">
      <c r="A39" s="153">
        <v>5.3</v>
      </c>
      <c r="B39" s="167" t="s">
        <v>84</v>
      </c>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9">
        <f t="shared" si="9"/>
        <v>0</v>
      </c>
      <c r="AH39" s="170">
        <f t="shared" si="0"/>
        <v>0</v>
      </c>
      <c r="AI39" s="171">
        <f t="shared" si="10"/>
        <v>0</v>
      </c>
      <c r="AJ39" s="170">
        <f t="shared" si="11"/>
        <v>0</v>
      </c>
      <c r="AK39" s="172">
        <f t="shared" si="12"/>
        <v>0</v>
      </c>
    </row>
    <row r="40" spans="1:37">
      <c r="A40" s="153">
        <v>5.4</v>
      </c>
      <c r="B40" s="167" t="s">
        <v>85</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9">
        <f t="shared" si="9"/>
        <v>0</v>
      </c>
      <c r="AH40" s="170">
        <f t="shared" si="0"/>
        <v>0</v>
      </c>
      <c r="AI40" s="171">
        <f t="shared" si="10"/>
        <v>0</v>
      </c>
      <c r="AJ40" s="170">
        <f t="shared" si="11"/>
        <v>0</v>
      </c>
      <c r="AK40" s="172">
        <f t="shared" si="12"/>
        <v>0</v>
      </c>
    </row>
    <row r="41" spans="1:37" ht="23.4">
      <c r="A41" s="153">
        <v>5.5</v>
      </c>
      <c r="B41" s="167" t="s">
        <v>182</v>
      </c>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9">
        <f t="shared" si="9"/>
        <v>0</v>
      </c>
      <c r="AH41" s="170">
        <f t="shared" si="0"/>
        <v>0</v>
      </c>
      <c r="AI41" s="171">
        <f t="shared" si="10"/>
        <v>0</v>
      </c>
      <c r="AJ41" s="170">
        <f t="shared" si="11"/>
        <v>0</v>
      </c>
      <c r="AK41" s="172">
        <f t="shared" si="12"/>
        <v>0</v>
      </c>
    </row>
    <row r="42" spans="1:37">
      <c r="A42" s="153">
        <v>5.6</v>
      </c>
      <c r="B42" s="167" t="s">
        <v>86</v>
      </c>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9">
        <f t="shared" si="9"/>
        <v>0</v>
      </c>
      <c r="AH42" s="170">
        <f t="shared" si="0"/>
        <v>0</v>
      </c>
      <c r="AI42" s="171">
        <f t="shared" si="10"/>
        <v>0</v>
      </c>
      <c r="AJ42" s="170">
        <f t="shared" si="11"/>
        <v>0</v>
      </c>
      <c r="AK42" s="172">
        <f t="shared" si="12"/>
        <v>0</v>
      </c>
    </row>
    <row r="43" spans="1:37" ht="46.2">
      <c r="A43" s="153">
        <v>5.7</v>
      </c>
      <c r="B43" s="167" t="s">
        <v>19</v>
      </c>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9">
        <f t="shared" si="9"/>
        <v>0</v>
      </c>
      <c r="AH43" s="170">
        <f t="shared" si="0"/>
        <v>0</v>
      </c>
      <c r="AI43" s="171">
        <f t="shared" si="10"/>
        <v>0</v>
      </c>
      <c r="AJ43" s="170">
        <f t="shared" si="11"/>
        <v>0</v>
      </c>
      <c r="AK43" s="172">
        <f t="shared" si="12"/>
        <v>0</v>
      </c>
    </row>
    <row r="44" spans="1:37">
      <c r="A44" s="153">
        <v>5.8</v>
      </c>
      <c r="B44" s="167" t="s">
        <v>20</v>
      </c>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9">
        <f t="shared" si="9"/>
        <v>0</v>
      </c>
      <c r="AH44" s="170">
        <f t="shared" si="0"/>
        <v>0</v>
      </c>
      <c r="AI44" s="171">
        <f t="shared" si="10"/>
        <v>0</v>
      </c>
      <c r="AJ44" s="170">
        <f t="shared" si="11"/>
        <v>0</v>
      </c>
      <c r="AK44" s="172">
        <f t="shared" si="12"/>
        <v>0</v>
      </c>
    </row>
    <row r="45" spans="1:37" s="166" customFormat="1">
      <c r="A45" s="161" t="s">
        <v>63</v>
      </c>
      <c r="B45" s="161"/>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5"/>
      <c r="AG45" s="163"/>
      <c r="AH45" s="229"/>
      <c r="AI45" s="164"/>
      <c r="AJ45" s="164"/>
      <c r="AK45" s="165"/>
    </row>
    <row r="46" spans="1:37">
      <c r="A46" s="153">
        <v>6.1</v>
      </c>
      <c r="B46" s="167" t="s">
        <v>87</v>
      </c>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9">
        <f>COUNTIF(C46:AF46, "=MET")</f>
        <v>0</v>
      </c>
      <c r="AH46" s="170">
        <f t="shared" si="0"/>
        <v>0</v>
      </c>
      <c r="AI46" s="171">
        <f>COUNTIF(C46:AF46,"=NOT MET")</f>
        <v>0</v>
      </c>
      <c r="AJ46" s="170">
        <f>IF(SUM(AG46,AI46)=0,0,AI46/SUM(AG46,AI46))</f>
        <v>0</v>
      </c>
      <c r="AK46" s="172">
        <f t="shared" si="12"/>
        <v>0</v>
      </c>
    </row>
    <row r="47" spans="1:37">
      <c r="A47" s="153">
        <v>6.2</v>
      </c>
      <c r="B47" s="167" t="s">
        <v>21</v>
      </c>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9">
        <f>COUNTIF(C47:AF47, "=MET")</f>
        <v>0</v>
      </c>
      <c r="AH47" s="170">
        <f t="shared" si="0"/>
        <v>0</v>
      </c>
      <c r="AI47" s="171">
        <f>COUNTIF(C47:AF47,"=NOT MET")</f>
        <v>0</v>
      </c>
      <c r="AJ47" s="170">
        <f>IF(SUM(AG47,AI47)=0,0,AI47/SUM(AG47,AI47))</f>
        <v>0</v>
      </c>
      <c r="AK47" s="172">
        <f t="shared" si="12"/>
        <v>0</v>
      </c>
    </row>
    <row r="48" spans="1:37" ht="36" customHeight="1">
      <c r="A48" s="153">
        <v>6.3</v>
      </c>
      <c r="B48" s="167" t="s">
        <v>388</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9">
        <f>COUNTIF(C48:AF48, "=MET")</f>
        <v>0</v>
      </c>
      <c r="AH48" s="170">
        <f t="shared" si="0"/>
        <v>0</v>
      </c>
      <c r="AI48" s="171">
        <f>COUNTIF(C48:AF48,"=NOT MET")</f>
        <v>0</v>
      </c>
      <c r="AJ48" s="170">
        <f>IF(SUM(AG48,AI48)=0,0,AI48/SUM(AG48,AI48))</f>
        <v>0</v>
      </c>
      <c r="AK48" s="172">
        <f>COUNTIF(C48:AF48,"=N/A")</f>
        <v>0</v>
      </c>
    </row>
    <row r="49" spans="1:37" s="166" customFormat="1">
      <c r="A49" s="161" t="s">
        <v>375</v>
      </c>
      <c r="B49" s="161"/>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5"/>
      <c r="AG49" s="163"/>
      <c r="AH49" s="229"/>
      <c r="AI49" s="164"/>
      <c r="AJ49" s="164"/>
      <c r="AK49" s="165"/>
    </row>
    <row r="50" spans="1:37" ht="23.4">
      <c r="A50" s="153">
        <v>7.1</v>
      </c>
      <c r="B50" s="167" t="s">
        <v>88</v>
      </c>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9">
        <f t="shared" ref="AG50:AG59" si="13">COUNTIF(C50:AF50, "=MET")</f>
        <v>0</v>
      </c>
      <c r="AH50" s="170">
        <f t="shared" si="0"/>
        <v>0</v>
      </c>
      <c r="AI50" s="171">
        <f t="shared" ref="AI50:AI59" si="14">COUNTIF(C50:AF50,"=NOT MET")</f>
        <v>0</v>
      </c>
      <c r="AJ50" s="170">
        <f t="shared" ref="AJ50:AJ59" si="15">IF(SUM(AG50,AI50)=0,0,AI50/SUM(AG50,AI50))</f>
        <v>0</v>
      </c>
      <c r="AK50" s="172">
        <f t="shared" ref="AK50:AK59" si="16">COUNTIF(C50:AF50,"=N/A")</f>
        <v>0</v>
      </c>
    </row>
    <row r="51" spans="1:37" ht="23.4">
      <c r="A51" s="153">
        <v>7.2</v>
      </c>
      <c r="B51" s="167" t="s">
        <v>22</v>
      </c>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9">
        <f t="shared" si="13"/>
        <v>0</v>
      </c>
      <c r="AH51" s="170">
        <f t="shared" si="0"/>
        <v>0</v>
      </c>
      <c r="AI51" s="171">
        <f t="shared" si="14"/>
        <v>0</v>
      </c>
      <c r="AJ51" s="170">
        <f t="shared" si="15"/>
        <v>0</v>
      </c>
      <c r="AK51" s="172">
        <f t="shared" si="16"/>
        <v>0</v>
      </c>
    </row>
    <row r="52" spans="1:37" ht="80.400000000000006">
      <c r="A52" s="153">
        <v>7.3</v>
      </c>
      <c r="B52" s="167" t="s">
        <v>23</v>
      </c>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9">
        <f t="shared" si="13"/>
        <v>0</v>
      </c>
      <c r="AH52" s="170">
        <f t="shared" si="0"/>
        <v>0</v>
      </c>
      <c r="AI52" s="171">
        <f t="shared" si="14"/>
        <v>0</v>
      </c>
      <c r="AJ52" s="170">
        <f t="shared" si="15"/>
        <v>0</v>
      </c>
      <c r="AK52" s="172">
        <f t="shared" si="16"/>
        <v>0</v>
      </c>
    </row>
    <row r="53" spans="1:37" ht="57.6">
      <c r="A53" s="153">
        <v>7.4</v>
      </c>
      <c r="B53" s="167" t="s">
        <v>337</v>
      </c>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9">
        <f t="shared" si="13"/>
        <v>0</v>
      </c>
      <c r="AH53" s="170">
        <f t="shared" si="0"/>
        <v>0</v>
      </c>
      <c r="AI53" s="171">
        <f t="shared" si="14"/>
        <v>0</v>
      </c>
      <c r="AJ53" s="170">
        <f t="shared" si="15"/>
        <v>0</v>
      </c>
      <c r="AK53" s="172">
        <f t="shared" si="16"/>
        <v>0</v>
      </c>
    </row>
    <row r="54" spans="1:37" ht="46.2">
      <c r="A54" s="153">
        <v>7.5</v>
      </c>
      <c r="B54" s="167" t="s">
        <v>320</v>
      </c>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9">
        <f t="shared" si="13"/>
        <v>0</v>
      </c>
      <c r="AH54" s="170">
        <f t="shared" si="0"/>
        <v>0</v>
      </c>
      <c r="AI54" s="171">
        <f t="shared" si="14"/>
        <v>0</v>
      </c>
      <c r="AJ54" s="170">
        <f t="shared" si="15"/>
        <v>0</v>
      </c>
      <c r="AK54" s="172">
        <f t="shared" si="16"/>
        <v>0</v>
      </c>
    </row>
    <row r="55" spans="1:37">
      <c r="A55" s="153">
        <v>7.6</v>
      </c>
      <c r="B55" s="167" t="s">
        <v>26</v>
      </c>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9">
        <f t="shared" si="13"/>
        <v>0</v>
      </c>
      <c r="AH55" s="170">
        <f t="shared" si="0"/>
        <v>0</v>
      </c>
      <c r="AI55" s="171">
        <f t="shared" si="14"/>
        <v>0</v>
      </c>
      <c r="AJ55" s="170">
        <f t="shared" si="15"/>
        <v>0</v>
      </c>
      <c r="AK55" s="172">
        <f t="shared" si="16"/>
        <v>0</v>
      </c>
    </row>
    <row r="56" spans="1:37">
      <c r="A56" s="153">
        <v>7.7</v>
      </c>
      <c r="B56" s="167" t="s">
        <v>89</v>
      </c>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9">
        <f t="shared" si="13"/>
        <v>0</v>
      </c>
      <c r="AH56" s="170">
        <f t="shared" si="0"/>
        <v>0</v>
      </c>
      <c r="AI56" s="171">
        <f t="shared" si="14"/>
        <v>0</v>
      </c>
      <c r="AJ56" s="170">
        <f t="shared" si="15"/>
        <v>0</v>
      </c>
      <c r="AK56" s="172">
        <f t="shared" si="16"/>
        <v>0</v>
      </c>
    </row>
    <row r="57" spans="1:37">
      <c r="A57" s="153">
        <v>7.8</v>
      </c>
      <c r="B57" s="167" t="s">
        <v>18</v>
      </c>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9">
        <f t="shared" si="13"/>
        <v>0</v>
      </c>
      <c r="AH57" s="170">
        <f t="shared" si="0"/>
        <v>0</v>
      </c>
      <c r="AI57" s="171">
        <f t="shared" si="14"/>
        <v>0</v>
      </c>
      <c r="AJ57" s="170">
        <f t="shared" si="15"/>
        <v>0</v>
      </c>
      <c r="AK57" s="172">
        <f t="shared" si="16"/>
        <v>0</v>
      </c>
    </row>
    <row r="58" spans="1:37">
      <c r="A58" s="153">
        <v>7.9</v>
      </c>
      <c r="B58" s="167" t="s">
        <v>27</v>
      </c>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9">
        <f t="shared" si="13"/>
        <v>0</v>
      </c>
      <c r="AH58" s="170">
        <f t="shared" si="0"/>
        <v>0</v>
      </c>
      <c r="AI58" s="171">
        <f t="shared" si="14"/>
        <v>0</v>
      </c>
      <c r="AJ58" s="170">
        <f t="shared" si="15"/>
        <v>0</v>
      </c>
      <c r="AK58" s="172">
        <f t="shared" si="16"/>
        <v>0</v>
      </c>
    </row>
    <row r="59" spans="1:37">
      <c r="A59" s="176">
        <v>7.1</v>
      </c>
      <c r="B59" s="167" t="s">
        <v>20</v>
      </c>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9">
        <f t="shared" si="13"/>
        <v>0</v>
      </c>
      <c r="AH59" s="170">
        <f t="shared" si="0"/>
        <v>0</v>
      </c>
      <c r="AI59" s="171">
        <f t="shared" si="14"/>
        <v>0</v>
      </c>
      <c r="AJ59" s="170">
        <f t="shared" si="15"/>
        <v>0</v>
      </c>
      <c r="AK59" s="172">
        <f t="shared" si="16"/>
        <v>0</v>
      </c>
    </row>
    <row r="60" spans="1:37" ht="34.799999999999997">
      <c r="A60" s="176">
        <v>7.11</v>
      </c>
      <c r="B60" s="167" t="s">
        <v>388</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9">
        <f>COUNTIF(C60:AF60, "=MET")</f>
        <v>0</v>
      </c>
      <c r="AH60" s="170">
        <f t="shared" si="0"/>
        <v>0</v>
      </c>
      <c r="AI60" s="171">
        <f>COUNTIF(C60:AF60,"=NOT MET")</f>
        <v>0</v>
      </c>
      <c r="AJ60" s="170">
        <f>IF(SUM(AG60,AI60)=0,0,AI60/SUM(AG60,AI60))</f>
        <v>0</v>
      </c>
      <c r="AK60" s="172">
        <f>COUNTIF(C60:AF60,"=N/A")</f>
        <v>0</v>
      </c>
    </row>
    <row r="61" spans="1:37" s="166" customFormat="1">
      <c r="A61" s="161" t="s">
        <v>64</v>
      </c>
      <c r="B61" s="161"/>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5"/>
      <c r="AG61" s="163"/>
      <c r="AH61" s="229"/>
      <c r="AI61" s="164"/>
      <c r="AJ61" s="164"/>
      <c r="AK61" s="165"/>
    </row>
    <row r="62" spans="1:37" ht="46.2">
      <c r="A62" s="153">
        <v>8.1</v>
      </c>
      <c r="B62" s="167" t="s">
        <v>28</v>
      </c>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9">
        <f>COUNTIF(C62:AF62, "=MET")</f>
        <v>0</v>
      </c>
      <c r="AH62" s="170">
        <f t="shared" si="0"/>
        <v>0</v>
      </c>
      <c r="AI62" s="171">
        <f>COUNTIF(C62:AF62,"=NOT MET")</f>
        <v>0</v>
      </c>
      <c r="AJ62" s="170">
        <f>IF(SUM(AG62,AI62)=0,0,AI62/SUM(AG62,AI62))</f>
        <v>0</v>
      </c>
      <c r="AK62" s="172">
        <f>COUNTIF(C62:AF62,"=N/A")</f>
        <v>0</v>
      </c>
    </row>
    <row r="63" spans="1:37" ht="103.2">
      <c r="A63" s="153">
        <v>8.1999999999999993</v>
      </c>
      <c r="B63" s="167" t="s">
        <v>234</v>
      </c>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9">
        <f>COUNTIF(C63:AF63, "=MET")</f>
        <v>0</v>
      </c>
      <c r="AH63" s="170">
        <f t="shared" si="0"/>
        <v>0</v>
      </c>
      <c r="AI63" s="171">
        <f>COUNTIF(C63:AF63,"=NOT MET")</f>
        <v>0</v>
      </c>
      <c r="AJ63" s="170">
        <f>IF(SUM(AG63,AI63)=0,0,AI63/SUM(AG63,AI63))</f>
        <v>0</v>
      </c>
      <c r="AK63" s="172">
        <f>COUNTIF(C63:AF63,"=N/A")</f>
        <v>0</v>
      </c>
    </row>
    <row r="64" spans="1:37" s="166" customFormat="1">
      <c r="A64" s="161" t="s">
        <v>389</v>
      </c>
      <c r="B64" s="161"/>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5"/>
      <c r="AG64" s="163"/>
      <c r="AH64" s="229"/>
      <c r="AI64" s="164"/>
      <c r="AJ64" s="164"/>
      <c r="AK64" s="165"/>
    </row>
    <row r="65" spans="1:37" ht="57.6">
      <c r="A65" s="153">
        <v>9.1</v>
      </c>
      <c r="B65" s="167" t="s">
        <v>30</v>
      </c>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9">
        <f>COUNTIF(C65:AF65, "=MET")</f>
        <v>0</v>
      </c>
      <c r="AH65" s="170">
        <f t="shared" si="0"/>
        <v>0</v>
      </c>
      <c r="AI65" s="171">
        <f>COUNTIF(C65:AF65,"=NOT MET")</f>
        <v>0</v>
      </c>
      <c r="AJ65" s="170">
        <f>IF(SUM(AG65,AI65)=0,0,AI65/SUM(AG65,AI65))</f>
        <v>0</v>
      </c>
      <c r="AK65" s="172">
        <f>COUNTIF(C65:AF65,"=N/A")</f>
        <v>0</v>
      </c>
    </row>
    <row r="66" spans="1:37">
      <c r="A66" s="153">
        <v>9.1999999999999993</v>
      </c>
      <c r="B66" s="167" t="s">
        <v>230</v>
      </c>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9">
        <f>COUNTIF(C66:AF66, "=MET")</f>
        <v>0</v>
      </c>
      <c r="AH66" s="170">
        <f t="shared" si="0"/>
        <v>0</v>
      </c>
      <c r="AI66" s="171">
        <f>COUNTIF(C66:AF66,"=NOT MET")</f>
        <v>0</v>
      </c>
      <c r="AJ66" s="170">
        <f>IF(SUM(AG66,AI66)=0,0,AI66/SUM(AG66,AI66))</f>
        <v>0</v>
      </c>
      <c r="AK66" s="172">
        <f>COUNTIF(C66:AF66,"=N/A")</f>
        <v>0</v>
      </c>
    </row>
    <row r="67" spans="1:37">
      <c r="A67" s="153">
        <v>9.3000000000000007</v>
      </c>
      <c r="B67" s="167" t="s">
        <v>91</v>
      </c>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9">
        <f>COUNTIF(C67:AF67, "=MET")</f>
        <v>0</v>
      </c>
      <c r="AH67" s="170">
        <f t="shared" si="0"/>
        <v>0</v>
      </c>
      <c r="AI67" s="171">
        <f>COUNTIF(C67:AF67,"=NOT MET")</f>
        <v>0</v>
      </c>
      <c r="AJ67" s="170">
        <f>IF(SUM(AG67,AI67)=0,0,AI67/SUM(AG67,AI67))</f>
        <v>0</v>
      </c>
      <c r="AK67" s="172">
        <f>COUNTIF(C67:AF67,"=N/A")</f>
        <v>0</v>
      </c>
    </row>
    <row r="68" spans="1:37" s="166" customFormat="1">
      <c r="A68" s="161" t="s">
        <v>66</v>
      </c>
      <c r="B68" s="161"/>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5"/>
      <c r="AG68" s="163"/>
      <c r="AH68" s="229"/>
      <c r="AI68" s="164"/>
      <c r="AJ68" s="164"/>
      <c r="AK68" s="165"/>
    </row>
    <row r="69" spans="1:37" ht="23.4">
      <c r="A69" s="153">
        <v>10.1</v>
      </c>
      <c r="B69" s="167" t="s">
        <v>31</v>
      </c>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9">
        <f>COUNTIF(C69:AF69, "=MET")</f>
        <v>0</v>
      </c>
      <c r="AH69" s="170">
        <f t="shared" si="0"/>
        <v>0</v>
      </c>
      <c r="AI69" s="171">
        <f>COUNTIF(C69:AF69,"=NOT MET")</f>
        <v>0</v>
      </c>
      <c r="AJ69" s="170">
        <f>IF(SUM(AG69,AI69)=0,0,AI69/SUM(AG69,AI69))</f>
        <v>0</v>
      </c>
      <c r="AK69" s="172">
        <f>COUNTIF(C69:AF69,"=N/A")</f>
        <v>0</v>
      </c>
    </row>
    <row r="70" spans="1:37" ht="34.799999999999997">
      <c r="A70" s="153">
        <v>10.199999999999999</v>
      </c>
      <c r="B70" s="167" t="s">
        <v>32</v>
      </c>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9">
        <f>COUNTIF(C70:AF70, "=MET")</f>
        <v>0</v>
      </c>
      <c r="AH70" s="170">
        <f t="shared" si="0"/>
        <v>0</v>
      </c>
      <c r="AI70" s="171">
        <f>COUNTIF(C70:AF70,"=NOT MET")</f>
        <v>0</v>
      </c>
      <c r="AJ70" s="170">
        <f>IF(SUM(AG70,AI70)=0,0,AI70/SUM(AG70,AI70))</f>
        <v>0</v>
      </c>
      <c r="AK70" s="172">
        <f>COUNTIF(C70:AF70,"=N/A")</f>
        <v>0</v>
      </c>
    </row>
    <row r="71" spans="1:37" ht="23.4">
      <c r="A71" s="153">
        <v>10.3</v>
      </c>
      <c r="B71" s="167" t="s">
        <v>246</v>
      </c>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9">
        <f>COUNTIF(C71:AF71, "=MET")</f>
        <v>0</v>
      </c>
      <c r="AH71" s="170">
        <f t="shared" si="0"/>
        <v>0</v>
      </c>
      <c r="AI71" s="171">
        <f>COUNTIF(C71:AF71,"=NOT MET")</f>
        <v>0</v>
      </c>
      <c r="AJ71" s="170">
        <f>IF(SUM(AG71,AI71)=0,0,AI71/SUM(AG71,AI71))</f>
        <v>0</v>
      </c>
      <c r="AK71" s="172">
        <f>COUNTIF(C71:AF71,"=N/A")</f>
        <v>0</v>
      </c>
    </row>
    <row r="72" spans="1:37">
      <c r="A72" s="153">
        <v>10.4</v>
      </c>
      <c r="B72" s="167" t="s">
        <v>247</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9">
        <f>COUNTIF(C72:AF72, "=MET")</f>
        <v>0</v>
      </c>
      <c r="AH72" s="170">
        <f t="shared" si="0"/>
        <v>0</v>
      </c>
      <c r="AI72" s="171">
        <f>COUNTIF(C72:AF72,"=NOT MET")</f>
        <v>0</v>
      </c>
      <c r="AJ72" s="170">
        <f>IF(SUM(AG72,AI72)=0,0,AI72/SUM(AG72,AI72))</f>
        <v>0</v>
      </c>
      <c r="AK72" s="172">
        <f>COUNTIF(C72:AF72,"=N/A")</f>
        <v>0</v>
      </c>
    </row>
    <row r="73" spans="1:37" s="166" customFormat="1">
      <c r="A73" s="161" t="s">
        <v>67</v>
      </c>
      <c r="B73" s="161"/>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5"/>
      <c r="AG73" s="163"/>
      <c r="AH73" s="229"/>
      <c r="AI73" s="164"/>
      <c r="AJ73" s="164"/>
      <c r="AK73" s="165"/>
    </row>
    <row r="74" spans="1:37" ht="34.799999999999997">
      <c r="A74" s="153">
        <v>11.1</v>
      </c>
      <c r="B74" s="167" t="s">
        <v>33</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9">
        <f>COUNTIF(C74:AF74, "=MET")</f>
        <v>0</v>
      </c>
      <c r="AH74" s="170">
        <f t="shared" ref="AH74:AH136" si="17">IF(SUM(AG74,AI74)=0,0,AG74/SUM(AG74,AI74))</f>
        <v>0</v>
      </c>
      <c r="AI74" s="171">
        <f>COUNTIF(C74:AF74,"=NOT MET")</f>
        <v>0</v>
      </c>
      <c r="AJ74" s="170">
        <f>IF(SUM(AG74,AI74)=0,0,AI74/SUM(AG74,AI74))</f>
        <v>0</v>
      </c>
      <c r="AK74" s="172">
        <f>COUNTIF(C74:AF74,"=N/A")</f>
        <v>0</v>
      </c>
    </row>
    <row r="75" spans="1:37" ht="69">
      <c r="A75" s="153">
        <v>11.2</v>
      </c>
      <c r="B75" s="167" t="s">
        <v>248</v>
      </c>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9">
        <f>COUNTIF(C75:AF75, "=MET")</f>
        <v>0</v>
      </c>
      <c r="AH75" s="170">
        <f t="shared" si="17"/>
        <v>0</v>
      </c>
      <c r="AI75" s="171">
        <f>COUNTIF(C75:AF75,"=NOT MET")</f>
        <v>0</v>
      </c>
      <c r="AJ75" s="170">
        <f>IF(SUM(AG75,AI75)=0,0,AI75/SUM(AG75,AI75))</f>
        <v>0</v>
      </c>
      <c r="AK75" s="172">
        <f>COUNTIF(C75:AF75,"=N/A")</f>
        <v>0</v>
      </c>
    </row>
    <row r="76" spans="1:37" ht="23.4">
      <c r="A76" s="153">
        <v>11.3</v>
      </c>
      <c r="B76" s="167" t="s">
        <v>34</v>
      </c>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9">
        <f>COUNTIF(C76:AF76, "=MET")</f>
        <v>0</v>
      </c>
      <c r="AH76" s="170">
        <f t="shared" si="17"/>
        <v>0</v>
      </c>
      <c r="AI76" s="171">
        <f>COUNTIF(C76:AF76,"=NOT MET")</f>
        <v>0</v>
      </c>
      <c r="AJ76" s="170">
        <f>IF(SUM(AG76,AI76)=0,0,AI76/SUM(AG76,AI76))</f>
        <v>0</v>
      </c>
      <c r="AK76" s="172">
        <f>COUNTIF(C76:AF76,"=N/A")</f>
        <v>0</v>
      </c>
    </row>
    <row r="77" spans="1:37" ht="34.799999999999997">
      <c r="A77" s="153">
        <v>11.4</v>
      </c>
      <c r="B77" s="167" t="s">
        <v>231</v>
      </c>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9">
        <f>COUNTIF(C77:AF77, "=MET")</f>
        <v>0</v>
      </c>
      <c r="AH77" s="170">
        <f t="shared" si="17"/>
        <v>0</v>
      </c>
      <c r="AI77" s="171">
        <f>COUNTIF(C77:AF77,"=NOT MET")</f>
        <v>0</v>
      </c>
      <c r="AJ77" s="170">
        <f>IF(SUM(AG77,AI77)=0,0,AI77/SUM(AG77,AI77))</f>
        <v>0</v>
      </c>
      <c r="AK77" s="172">
        <f>COUNTIF(C77:AF77,"=N/A")</f>
        <v>0</v>
      </c>
    </row>
    <row r="78" spans="1:37" s="166" customFormat="1">
      <c r="A78" s="161" t="s">
        <v>68</v>
      </c>
      <c r="B78" s="161"/>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163"/>
      <c r="AH78" s="229"/>
      <c r="AI78" s="164"/>
      <c r="AJ78" s="164"/>
      <c r="AK78" s="165"/>
    </row>
    <row r="79" spans="1:37">
      <c r="A79" s="153">
        <v>12.1</v>
      </c>
      <c r="B79" s="167" t="s">
        <v>35</v>
      </c>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9">
        <f>COUNTIF(C79:AF79, "=MET")</f>
        <v>0</v>
      </c>
      <c r="AH79" s="170">
        <f t="shared" si="17"/>
        <v>0</v>
      </c>
      <c r="AI79" s="171">
        <f>COUNTIF(C79:AF79,"=NOT MET")</f>
        <v>0</v>
      </c>
      <c r="AJ79" s="170">
        <f>IF(SUM(AG79,AI79)=0,0,AI79/SUM(AG79,AI79))</f>
        <v>0</v>
      </c>
      <c r="AK79" s="172">
        <f>COUNTIF(C79:AF79,"=N/A")</f>
        <v>0</v>
      </c>
    </row>
    <row r="80" spans="1:37">
      <c r="A80" s="153">
        <v>12.2</v>
      </c>
      <c r="B80" s="167" t="s">
        <v>36</v>
      </c>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9">
        <f>COUNTIF(C80:AF80, "=MET")</f>
        <v>0</v>
      </c>
      <c r="AH80" s="170">
        <f t="shared" si="17"/>
        <v>0</v>
      </c>
      <c r="AI80" s="171">
        <f>COUNTIF(C80:AF80,"=NOT MET")</f>
        <v>0</v>
      </c>
      <c r="AJ80" s="170">
        <f>IF(SUM(AG80,AI80)=0,0,AI80/SUM(AG80,AI80))</f>
        <v>0</v>
      </c>
      <c r="AK80" s="172">
        <f>COUNTIF(C80:AF80,"=N/A")</f>
        <v>0</v>
      </c>
    </row>
    <row r="81" spans="1:37">
      <c r="A81" s="153">
        <v>12.3</v>
      </c>
      <c r="B81" s="167" t="s">
        <v>37</v>
      </c>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9">
        <f>COUNTIF(C81:AF81, "=MET")</f>
        <v>0</v>
      </c>
      <c r="AH81" s="170">
        <f t="shared" si="17"/>
        <v>0</v>
      </c>
      <c r="AI81" s="171">
        <f>COUNTIF(C81:AF81,"=NOT MET")</f>
        <v>0</v>
      </c>
      <c r="AJ81" s="170">
        <f>IF(SUM(AG81,AI81)=0,0,AI81/SUM(AG81,AI81))</f>
        <v>0</v>
      </c>
      <c r="AK81" s="172">
        <f>COUNTIF(C81:AF81,"=N/A")</f>
        <v>0</v>
      </c>
    </row>
    <row r="82" spans="1:37">
      <c r="A82" s="153">
        <v>12.4</v>
      </c>
      <c r="B82" s="167" t="s">
        <v>38</v>
      </c>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9">
        <f>COUNTIF(C82:AF82, "=MET")</f>
        <v>0</v>
      </c>
      <c r="AH82" s="170">
        <f t="shared" si="17"/>
        <v>0</v>
      </c>
      <c r="AI82" s="171">
        <f>COUNTIF(C82:AF82,"=NOT MET")</f>
        <v>0</v>
      </c>
      <c r="AJ82" s="170">
        <f>IF(SUM(AG82,AI82)=0,0,AI82/SUM(AG82,AI82))</f>
        <v>0</v>
      </c>
      <c r="AK82" s="172">
        <f>COUNTIF(C82:AF82,"=N/A")</f>
        <v>0</v>
      </c>
    </row>
    <row r="83" spans="1:37" ht="44.25" customHeight="1">
      <c r="A83" s="153">
        <v>12.5</v>
      </c>
      <c r="B83" s="167" t="s">
        <v>388</v>
      </c>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9">
        <f>COUNTIF(C83:AF83, "=MET")</f>
        <v>0</v>
      </c>
      <c r="AH83" s="170">
        <f t="shared" si="17"/>
        <v>0</v>
      </c>
      <c r="AI83" s="171">
        <f>COUNTIF(C83:AF83,"=NOT MET")</f>
        <v>0</v>
      </c>
      <c r="AJ83" s="170">
        <f>IF(SUM(AG83,AI83)=0,0,AI83/SUM(AG83,AI83))</f>
        <v>0</v>
      </c>
      <c r="AK83" s="172">
        <f>COUNTIF(C83:AF83,"=N/A")</f>
        <v>0</v>
      </c>
    </row>
    <row r="84" spans="1:37" s="166" customFormat="1">
      <c r="A84" s="161" t="s">
        <v>69</v>
      </c>
      <c r="B84" s="161"/>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5"/>
      <c r="AG84" s="163"/>
      <c r="AH84" s="229"/>
      <c r="AI84" s="164"/>
      <c r="AJ84" s="164"/>
      <c r="AK84" s="165"/>
    </row>
    <row r="85" spans="1:37">
      <c r="A85" s="153">
        <v>13.1</v>
      </c>
      <c r="B85" s="167" t="s">
        <v>39</v>
      </c>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9">
        <f>COUNTIF(C85:AF85, "=MET")</f>
        <v>0</v>
      </c>
      <c r="AH85" s="170">
        <f t="shared" si="17"/>
        <v>0</v>
      </c>
      <c r="AI85" s="171">
        <f>COUNTIF(C85:AF85,"=NOT MET")</f>
        <v>0</v>
      </c>
      <c r="AJ85" s="170">
        <f>IF(SUM(AG85,AI85)=0,0,AI85/SUM(AG85,AI85))</f>
        <v>0</v>
      </c>
      <c r="AK85" s="172">
        <f>COUNTIF(C85:AF85,"=N/A")</f>
        <v>0</v>
      </c>
    </row>
    <row r="86" spans="1:37" ht="94.95" customHeight="1">
      <c r="A86" s="153">
        <v>13.2</v>
      </c>
      <c r="B86" s="167" t="s">
        <v>40</v>
      </c>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9">
        <f>COUNTIF(C86:AF86, "=MET")</f>
        <v>0</v>
      </c>
      <c r="AH86" s="170">
        <f t="shared" si="17"/>
        <v>0</v>
      </c>
      <c r="AI86" s="171">
        <f>COUNTIF(C86:AF86,"=NOT MET")</f>
        <v>0</v>
      </c>
      <c r="AJ86" s="170">
        <f>IF(SUM(AG86,AI86)=0,0,AI86/SUM(AG86,AI86))</f>
        <v>0</v>
      </c>
      <c r="AK86" s="172">
        <f>COUNTIF(C86:AF86,"=N/A")</f>
        <v>0</v>
      </c>
    </row>
    <row r="87" spans="1:37" s="166" customFormat="1">
      <c r="A87" s="161" t="s">
        <v>70</v>
      </c>
      <c r="B87" s="161"/>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5"/>
      <c r="AG87" s="163"/>
      <c r="AH87" s="229"/>
      <c r="AI87" s="164"/>
      <c r="AJ87" s="164"/>
      <c r="AK87" s="165"/>
    </row>
    <row r="88" spans="1:37" ht="23.4">
      <c r="A88" s="153">
        <v>14.1</v>
      </c>
      <c r="B88" s="167" t="s">
        <v>92</v>
      </c>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9">
        <f>COUNTIF(C88:AF88, "=MET")</f>
        <v>0</v>
      </c>
      <c r="AH88" s="170">
        <f t="shared" si="17"/>
        <v>0</v>
      </c>
      <c r="AI88" s="171">
        <f>COUNTIF(C88:AF88,"=NOT MET")</f>
        <v>0</v>
      </c>
      <c r="AJ88" s="170">
        <f>IF(SUM(AG88,AI88)=0,0,AI88/SUM(AG88,AI88))</f>
        <v>0</v>
      </c>
      <c r="AK88" s="172">
        <f>COUNTIF(C88:AF88,"=N/A")</f>
        <v>0</v>
      </c>
    </row>
    <row r="89" spans="1:37" ht="46.2">
      <c r="A89" s="153">
        <v>14.2</v>
      </c>
      <c r="B89" s="167" t="s">
        <v>48</v>
      </c>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9">
        <f>COUNTIF(C89:AF89, "=MET")</f>
        <v>0</v>
      </c>
      <c r="AH89" s="170">
        <f t="shared" si="17"/>
        <v>0</v>
      </c>
      <c r="AI89" s="171">
        <f>COUNTIF(C89:AF89,"=NOT MET")</f>
        <v>0</v>
      </c>
      <c r="AJ89" s="170">
        <f>IF(SUM(AG89,AI89)=0,0,AI89/SUM(AG89,AI89))</f>
        <v>0</v>
      </c>
      <c r="AK89" s="172">
        <f>COUNTIF(C89:AF89,"=N/A")</f>
        <v>0</v>
      </c>
    </row>
    <row r="90" spans="1:37" ht="23.4">
      <c r="A90" s="153">
        <v>14.3</v>
      </c>
      <c r="B90" s="167" t="s">
        <v>49</v>
      </c>
      <c r="C90" s="168"/>
      <c r="D90" s="168"/>
      <c r="E90" s="168"/>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8"/>
      <c r="AG90" s="169">
        <f>COUNTIF(C90:AF90, "=MET")</f>
        <v>0</v>
      </c>
      <c r="AH90" s="170">
        <f t="shared" si="17"/>
        <v>0</v>
      </c>
      <c r="AI90" s="171">
        <f>COUNTIF(C90:AF90,"=NOT MET")</f>
        <v>0</v>
      </c>
      <c r="AJ90" s="170">
        <f>IF(SUM(AG90,AI90)=0,0,AI90/SUM(AG90,AI90))</f>
        <v>0</v>
      </c>
      <c r="AK90" s="172">
        <f>COUNTIF(C90:AF90,"=N/A")</f>
        <v>0</v>
      </c>
    </row>
    <row r="91" spans="1:37" s="166" customFormat="1">
      <c r="A91" s="161" t="s">
        <v>71</v>
      </c>
      <c r="B91" s="161"/>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5"/>
      <c r="AG91" s="163"/>
      <c r="AH91" s="229"/>
      <c r="AI91" s="164"/>
      <c r="AJ91" s="164"/>
      <c r="AK91" s="165"/>
    </row>
    <row r="92" spans="1:37" ht="23.4">
      <c r="A92" s="153">
        <v>15.1</v>
      </c>
      <c r="B92" s="167" t="s">
        <v>50</v>
      </c>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9">
        <f>COUNTIF(C92:AF92, "=MET")</f>
        <v>0</v>
      </c>
      <c r="AH92" s="170">
        <f t="shared" si="17"/>
        <v>0</v>
      </c>
      <c r="AI92" s="171">
        <f>COUNTIF(C92:AF92,"=NOT MET")</f>
        <v>0</v>
      </c>
      <c r="AJ92" s="170">
        <f>IF(SUM(AG92,AI92)=0,0,AI92/SUM(AG92,AI92))</f>
        <v>0</v>
      </c>
      <c r="AK92" s="172">
        <f>COUNTIF(C92:AF92,"=N/A")</f>
        <v>0</v>
      </c>
    </row>
    <row r="93" spans="1:37" ht="46.2">
      <c r="A93" s="153">
        <v>15.2</v>
      </c>
      <c r="B93" s="167" t="s">
        <v>51</v>
      </c>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9">
        <f>COUNTIF(C93:AF93, "=MET")</f>
        <v>0</v>
      </c>
      <c r="AH93" s="170">
        <f t="shared" si="17"/>
        <v>0</v>
      </c>
      <c r="AI93" s="171">
        <f>COUNTIF(C93:AF93,"=NOT MET")</f>
        <v>0</v>
      </c>
      <c r="AJ93" s="170">
        <f>IF(SUM(AG93,AI93)=0,0,AI93/SUM(AG93,AI93))</f>
        <v>0</v>
      </c>
      <c r="AK93" s="172">
        <f>COUNTIF(C93:AF93,"=N/A")</f>
        <v>0</v>
      </c>
    </row>
    <row r="94" spans="1:37" ht="23.4">
      <c r="A94" s="153">
        <v>15.3</v>
      </c>
      <c r="B94" s="167" t="s">
        <v>52</v>
      </c>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9">
        <f>COUNTIF(C94:AF94, "=MET")</f>
        <v>0</v>
      </c>
      <c r="AH94" s="170">
        <f t="shared" si="17"/>
        <v>0</v>
      </c>
      <c r="AI94" s="171">
        <f>COUNTIF(C94:AF94,"=NOT MET")</f>
        <v>0</v>
      </c>
      <c r="AJ94" s="170">
        <f>IF(SUM(AG94,AI94)=0,0,AI94/SUM(AG94,AI94))</f>
        <v>0</v>
      </c>
      <c r="AK94" s="172">
        <f>COUNTIF(C94:AF94,"=N/A")</f>
        <v>0</v>
      </c>
    </row>
    <row r="95" spans="1:37" s="166" customFormat="1">
      <c r="A95" s="161" t="s">
        <v>72</v>
      </c>
      <c r="B95" s="161"/>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5"/>
      <c r="AG95" s="163"/>
      <c r="AH95" s="229"/>
      <c r="AI95" s="164"/>
      <c r="AJ95" s="164"/>
      <c r="AK95" s="165"/>
    </row>
    <row r="96" spans="1:37" ht="46.2">
      <c r="A96" s="153">
        <v>16.100000000000001</v>
      </c>
      <c r="B96" s="167" t="s">
        <v>41</v>
      </c>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c r="AF96" s="168"/>
      <c r="AG96" s="169">
        <f t="shared" ref="AG96:AG101" si="18">COUNTIF(C96:AF96, "=MET")</f>
        <v>0</v>
      </c>
      <c r="AH96" s="170">
        <f t="shared" si="17"/>
        <v>0</v>
      </c>
      <c r="AI96" s="171">
        <f t="shared" ref="AI96:AI101" si="19">COUNTIF(C96:AF96,"=NOT MET")</f>
        <v>0</v>
      </c>
      <c r="AJ96" s="170">
        <f t="shared" ref="AJ96:AJ101" si="20">IF(SUM(AG96,AI96)=0,0,AI96/SUM(AG96,AI96))</f>
        <v>0</v>
      </c>
      <c r="AK96" s="172">
        <f t="shared" ref="AK96:AK101" si="21">COUNTIF(C96:AF96,"=N/A")</f>
        <v>0</v>
      </c>
    </row>
    <row r="97" spans="1:37" ht="23.4">
      <c r="A97" s="153">
        <v>16.2</v>
      </c>
      <c r="B97" s="167" t="s">
        <v>42</v>
      </c>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9">
        <f t="shared" si="18"/>
        <v>0</v>
      </c>
      <c r="AH97" s="170">
        <f t="shared" si="17"/>
        <v>0</v>
      </c>
      <c r="AI97" s="171">
        <f t="shared" si="19"/>
        <v>0</v>
      </c>
      <c r="AJ97" s="170">
        <f t="shared" si="20"/>
        <v>0</v>
      </c>
      <c r="AK97" s="172">
        <f t="shared" si="21"/>
        <v>0</v>
      </c>
    </row>
    <row r="98" spans="1:37" ht="23.4">
      <c r="A98" s="153">
        <v>16.3</v>
      </c>
      <c r="B98" s="167" t="s">
        <v>43</v>
      </c>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9">
        <f t="shared" si="18"/>
        <v>0</v>
      </c>
      <c r="AH98" s="170">
        <f t="shared" si="17"/>
        <v>0</v>
      </c>
      <c r="AI98" s="171">
        <f t="shared" si="19"/>
        <v>0</v>
      </c>
      <c r="AJ98" s="170">
        <f t="shared" si="20"/>
        <v>0</v>
      </c>
      <c r="AK98" s="172">
        <f t="shared" si="21"/>
        <v>0</v>
      </c>
    </row>
    <row r="99" spans="1:37">
      <c r="A99" s="153">
        <v>16.399999999999999</v>
      </c>
      <c r="B99" s="167" t="s">
        <v>361</v>
      </c>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9">
        <f t="shared" si="18"/>
        <v>0</v>
      </c>
      <c r="AH99" s="170">
        <f t="shared" si="17"/>
        <v>0</v>
      </c>
      <c r="AI99" s="171">
        <f t="shared" si="19"/>
        <v>0</v>
      </c>
      <c r="AJ99" s="170">
        <f t="shared" si="20"/>
        <v>0</v>
      </c>
      <c r="AK99" s="172">
        <f t="shared" si="21"/>
        <v>0</v>
      </c>
    </row>
    <row r="100" spans="1:37" ht="23.4">
      <c r="A100" s="153">
        <v>16.5</v>
      </c>
      <c r="B100" s="167" t="s">
        <v>45</v>
      </c>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9">
        <f t="shared" si="18"/>
        <v>0</v>
      </c>
      <c r="AH100" s="170">
        <f t="shared" si="17"/>
        <v>0</v>
      </c>
      <c r="AI100" s="171">
        <f t="shared" si="19"/>
        <v>0</v>
      </c>
      <c r="AJ100" s="170">
        <f t="shared" si="20"/>
        <v>0</v>
      </c>
      <c r="AK100" s="172">
        <f t="shared" si="21"/>
        <v>0</v>
      </c>
    </row>
    <row r="101" spans="1:37" ht="23.4">
      <c r="A101" s="153">
        <v>16.600000000000001</v>
      </c>
      <c r="B101" s="167" t="s">
        <v>46</v>
      </c>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9">
        <f t="shared" si="18"/>
        <v>0</v>
      </c>
      <c r="AH101" s="170">
        <f t="shared" si="17"/>
        <v>0</v>
      </c>
      <c r="AI101" s="171">
        <f t="shared" si="19"/>
        <v>0</v>
      </c>
      <c r="AJ101" s="170">
        <f t="shared" si="20"/>
        <v>0</v>
      </c>
      <c r="AK101" s="172">
        <f t="shared" si="21"/>
        <v>0</v>
      </c>
    </row>
    <row r="102" spans="1:37" ht="23.4">
      <c r="A102" s="153">
        <v>16.7</v>
      </c>
      <c r="B102" s="167" t="s">
        <v>249</v>
      </c>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9">
        <f>COUNTIF(C102:AF102, "=MET")</f>
        <v>0</v>
      </c>
      <c r="AH102" s="170">
        <f t="shared" si="17"/>
        <v>0</v>
      </c>
      <c r="AI102" s="171">
        <f>COUNTIF(C102:AF102,"=NOT MET")</f>
        <v>0</v>
      </c>
      <c r="AJ102" s="170">
        <f>IF(SUM(AG102,AI102)=0,0,AI102/SUM(AG102,AI102))</f>
        <v>0</v>
      </c>
      <c r="AK102" s="172">
        <f>COUNTIF(C102:AF102,"=N/A")</f>
        <v>0</v>
      </c>
    </row>
    <row r="103" spans="1:37">
      <c r="A103" s="153">
        <v>16.8</v>
      </c>
      <c r="B103" s="167" t="s">
        <v>47</v>
      </c>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68"/>
      <c r="AG103" s="169">
        <f>COUNTIF(C103:AF103, "=MET")</f>
        <v>0</v>
      </c>
      <c r="AH103" s="170">
        <f t="shared" si="17"/>
        <v>0</v>
      </c>
      <c r="AI103" s="171">
        <f>COUNTIF(C103:AF103,"=NOT MET")</f>
        <v>0</v>
      </c>
      <c r="AJ103" s="170">
        <f>IF(SUM(AG103,AI103)=0,0,AI103/SUM(AG103,AI103))</f>
        <v>0</v>
      </c>
      <c r="AK103" s="172">
        <f>COUNTIF(C103:AF103,"=N/A")</f>
        <v>0</v>
      </c>
    </row>
    <row r="104" spans="1:37" ht="34.799999999999997">
      <c r="A104" s="153">
        <v>16.899999999999999</v>
      </c>
      <c r="B104" s="167" t="s">
        <v>377</v>
      </c>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9">
        <f>COUNTIF(C104:AF104, "=MET")</f>
        <v>0</v>
      </c>
      <c r="AH104" s="170">
        <f t="shared" si="17"/>
        <v>0</v>
      </c>
      <c r="AI104" s="171">
        <f>COUNTIF(C104:AF104,"=NOT MET")</f>
        <v>0</v>
      </c>
      <c r="AJ104" s="170">
        <f>IF(SUM(AG104,AI104)=0,0,AI104/SUM(AG104,AI104))</f>
        <v>0</v>
      </c>
      <c r="AK104" s="172">
        <f>COUNTIF(C104:AF104,"=N/A")</f>
        <v>0</v>
      </c>
    </row>
    <row r="105" spans="1:37" s="166" customFormat="1">
      <c r="A105" s="161" t="s">
        <v>78</v>
      </c>
      <c r="B105" s="161"/>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5"/>
      <c r="AG105" s="163"/>
      <c r="AH105" s="229"/>
      <c r="AI105" s="164"/>
      <c r="AJ105" s="164"/>
      <c r="AK105" s="165"/>
    </row>
    <row r="106" spans="1:37" ht="23.4">
      <c r="A106" s="153">
        <v>17.100000000000001</v>
      </c>
      <c r="B106" s="167" t="s">
        <v>42</v>
      </c>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F106" s="168"/>
      <c r="AG106" s="169">
        <f>COUNTIF(C106:AF106, "=MET")</f>
        <v>0</v>
      </c>
      <c r="AH106" s="170">
        <f t="shared" si="17"/>
        <v>0</v>
      </c>
      <c r="AI106" s="171">
        <f>COUNTIF(C106:AF106,"=NOT MET")</f>
        <v>0</v>
      </c>
      <c r="AJ106" s="170">
        <f>IF(SUM(AG106,AI106)=0,0,AI106/SUM(AG106,AI106))</f>
        <v>0</v>
      </c>
      <c r="AK106" s="172">
        <f>COUNTIF(C106:AF106,"=N/A")</f>
        <v>0</v>
      </c>
    </row>
    <row r="107" spans="1:37" ht="23.4">
      <c r="A107" s="153">
        <v>17.2</v>
      </c>
      <c r="B107" s="167" t="s">
        <v>93</v>
      </c>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9">
        <f t="shared" ref="AG107:AG117" si="22">COUNTIF(C107:AF107, "=MET")</f>
        <v>0</v>
      </c>
      <c r="AH107" s="170">
        <f t="shared" si="17"/>
        <v>0</v>
      </c>
      <c r="AI107" s="171">
        <f t="shared" ref="AI107:AI117" si="23">COUNTIF(C107:AF107,"=NOT MET")</f>
        <v>0</v>
      </c>
      <c r="AJ107" s="170">
        <f t="shared" ref="AJ107:AJ117" si="24">IF(SUM(AG107,AI107)=0,0,AI107/SUM(AG107,AI107))</f>
        <v>0</v>
      </c>
      <c r="AK107" s="172">
        <f t="shared" ref="AK107:AK117" si="25">COUNTIF(C107:AF107,"=N/A")</f>
        <v>0</v>
      </c>
    </row>
    <row r="108" spans="1:37">
      <c r="A108" s="153">
        <v>17.3</v>
      </c>
      <c r="B108" s="167" t="s">
        <v>313</v>
      </c>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68"/>
      <c r="AF108" s="168"/>
      <c r="AG108" s="169"/>
      <c r="AH108" s="170">
        <f t="shared" si="17"/>
        <v>0</v>
      </c>
      <c r="AI108" s="171"/>
      <c r="AJ108" s="170"/>
      <c r="AK108" s="172"/>
    </row>
    <row r="109" spans="1:37" ht="23.4">
      <c r="A109" s="153">
        <v>17.399999999999999</v>
      </c>
      <c r="B109" s="167" t="s">
        <v>45</v>
      </c>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c r="AF109" s="168"/>
      <c r="AG109" s="169">
        <f t="shared" si="22"/>
        <v>0</v>
      </c>
      <c r="AH109" s="170">
        <f t="shared" si="17"/>
        <v>0</v>
      </c>
      <c r="AI109" s="171">
        <f t="shared" si="23"/>
        <v>0</v>
      </c>
      <c r="AJ109" s="170">
        <f t="shared" si="24"/>
        <v>0</v>
      </c>
      <c r="AK109" s="172">
        <f t="shared" si="25"/>
        <v>0</v>
      </c>
    </row>
    <row r="110" spans="1:37" ht="23.4">
      <c r="A110" s="153">
        <v>17.5</v>
      </c>
      <c r="B110" s="167" t="s">
        <v>46</v>
      </c>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9">
        <f t="shared" si="22"/>
        <v>0</v>
      </c>
      <c r="AH110" s="170">
        <f t="shared" si="17"/>
        <v>0</v>
      </c>
      <c r="AI110" s="171">
        <f t="shared" si="23"/>
        <v>0</v>
      </c>
      <c r="AJ110" s="170">
        <f t="shared" si="24"/>
        <v>0</v>
      </c>
      <c r="AK110" s="172">
        <f t="shared" si="25"/>
        <v>0</v>
      </c>
    </row>
    <row r="111" spans="1:37" ht="23.4">
      <c r="A111" s="153">
        <v>17.600000000000001</v>
      </c>
      <c r="B111" s="167" t="s">
        <v>250</v>
      </c>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9">
        <f t="shared" si="22"/>
        <v>0</v>
      </c>
      <c r="AH111" s="170">
        <f t="shared" si="17"/>
        <v>0</v>
      </c>
      <c r="AI111" s="171">
        <f t="shared" si="23"/>
        <v>0</v>
      </c>
      <c r="AJ111" s="170">
        <f t="shared" si="24"/>
        <v>0</v>
      </c>
      <c r="AK111" s="172">
        <f t="shared" si="25"/>
        <v>0</v>
      </c>
    </row>
    <row r="112" spans="1:37">
      <c r="A112" s="153">
        <v>17.7</v>
      </c>
      <c r="B112" s="167" t="s">
        <v>47</v>
      </c>
      <c r="C112" s="168"/>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9">
        <f t="shared" si="22"/>
        <v>0</v>
      </c>
      <c r="AH112" s="170">
        <f t="shared" si="17"/>
        <v>0</v>
      </c>
      <c r="AI112" s="171">
        <f t="shared" si="23"/>
        <v>0</v>
      </c>
      <c r="AJ112" s="170">
        <f t="shared" si="24"/>
        <v>0</v>
      </c>
      <c r="AK112" s="172">
        <f t="shared" si="25"/>
        <v>0</v>
      </c>
    </row>
    <row r="113" spans="1:37" ht="34.799999999999997">
      <c r="A113" s="153">
        <v>17.8</v>
      </c>
      <c r="B113" s="167" t="s">
        <v>53</v>
      </c>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68"/>
      <c r="AF113" s="168"/>
      <c r="AG113" s="169">
        <f t="shared" si="22"/>
        <v>0</v>
      </c>
      <c r="AH113" s="170">
        <f t="shared" si="17"/>
        <v>0</v>
      </c>
      <c r="AI113" s="171">
        <f t="shared" si="23"/>
        <v>0</v>
      </c>
      <c r="AJ113" s="170">
        <f t="shared" si="24"/>
        <v>0</v>
      </c>
      <c r="AK113" s="172">
        <f t="shared" si="25"/>
        <v>0</v>
      </c>
    </row>
    <row r="114" spans="1:37" ht="23.4">
      <c r="A114" s="153">
        <v>17.899999999999999</v>
      </c>
      <c r="B114" s="167" t="s">
        <v>54</v>
      </c>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8"/>
      <c r="AA114" s="168"/>
      <c r="AB114" s="168"/>
      <c r="AC114" s="168"/>
      <c r="AD114" s="168"/>
      <c r="AE114" s="168"/>
      <c r="AF114" s="168"/>
      <c r="AG114" s="169">
        <f t="shared" si="22"/>
        <v>0</v>
      </c>
      <c r="AH114" s="170">
        <f t="shared" si="17"/>
        <v>0</v>
      </c>
      <c r="AI114" s="171">
        <f t="shared" si="23"/>
        <v>0</v>
      </c>
      <c r="AJ114" s="170">
        <f t="shared" si="24"/>
        <v>0</v>
      </c>
      <c r="AK114" s="172">
        <f t="shared" si="25"/>
        <v>0</v>
      </c>
    </row>
    <row r="115" spans="1:37" ht="23.4">
      <c r="A115" s="176">
        <v>17.100000000000001</v>
      </c>
      <c r="B115" s="167" t="s">
        <v>55</v>
      </c>
      <c r="C115" s="168"/>
      <c r="D115" s="168"/>
      <c r="E115" s="168"/>
      <c r="F115" s="168"/>
      <c r="G115" s="168"/>
      <c r="H115" s="168"/>
      <c r="I115" s="168"/>
      <c r="J115" s="168"/>
      <c r="K115" s="168"/>
      <c r="L115" s="168"/>
      <c r="M115" s="168"/>
      <c r="N115" s="168"/>
      <c r="O115" s="168"/>
      <c r="P115" s="168"/>
      <c r="Q115" s="168"/>
      <c r="R115" s="168"/>
      <c r="S115" s="168"/>
      <c r="T115" s="168"/>
      <c r="U115" s="168"/>
      <c r="V115" s="168"/>
      <c r="W115" s="168"/>
      <c r="X115" s="168"/>
      <c r="Y115" s="168"/>
      <c r="Z115" s="168"/>
      <c r="AA115" s="168"/>
      <c r="AB115" s="168"/>
      <c r="AC115" s="168"/>
      <c r="AD115" s="168"/>
      <c r="AE115" s="168"/>
      <c r="AF115" s="168"/>
      <c r="AG115" s="169">
        <f t="shared" si="22"/>
        <v>0</v>
      </c>
      <c r="AH115" s="170">
        <f t="shared" si="17"/>
        <v>0</v>
      </c>
      <c r="AI115" s="171">
        <f t="shared" si="23"/>
        <v>0</v>
      </c>
      <c r="AJ115" s="170">
        <f t="shared" si="24"/>
        <v>0</v>
      </c>
      <c r="AK115" s="172">
        <f t="shared" si="25"/>
        <v>0</v>
      </c>
    </row>
    <row r="116" spans="1:37">
      <c r="A116" s="176">
        <v>17.11</v>
      </c>
      <c r="B116" s="167" t="s">
        <v>251</v>
      </c>
      <c r="C116" s="168"/>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8"/>
      <c r="AG116" s="169">
        <f t="shared" si="22"/>
        <v>0</v>
      </c>
      <c r="AH116" s="170">
        <f t="shared" si="17"/>
        <v>0</v>
      </c>
      <c r="AI116" s="171">
        <f t="shared" si="23"/>
        <v>0</v>
      </c>
      <c r="AJ116" s="170">
        <f t="shared" si="24"/>
        <v>0</v>
      </c>
      <c r="AK116" s="172">
        <f t="shared" si="25"/>
        <v>0</v>
      </c>
    </row>
    <row r="117" spans="1:37" ht="23.4">
      <c r="A117" s="176">
        <v>17.12</v>
      </c>
      <c r="B117" s="167" t="s">
        <v>56</v>
      </c>
      <c r="C117" s="168"/>
      <c r="D117" s="168"/>
      <c r="E117" s="168"/>
      <c r="F117" s="168"/>
      <c r="G117" s="168"/>
      <c r="H117" s="168"/>
      <c r="I117" s="168"/>
      <c r="J117" s="168"/>
      <c r="K117" s="168"/>
      <c r="L117" s="168"/>
      <c r="M117" s="168"/>
      <c r="N117" s="168"/>
      <c r="O117" s="168"/>
      <c r="P117" s="168"/>
      <c r="Q117" s="168"/>
      <c r="R117" s="168"/>
      <c r="S117" s="168"/>
      <c r="T117" s="168"/>
      <c r="U117" s="168"/>
      <c r="V117" s="168"/>
      <c r="W117" s="168"/>
      <c r="X117" s="168"/>
      <c r="Y117" s="168"/>
      <c r="Z117" s="168"/>
      <c r="AA117" s="168"/>
      <c r="AB117" s="168"/>
      <c r="AC117" s="168"/>
      <c r="AD117" s="168"/>
      <c r="AE117" s="168"/>
      <c r="AF117" s="168"/>
      <c r="AG117" s="169">
        <f t="shared" si="22"/>
        <v>0</v>
      </c>
      <c r="AH117" s="170">
        <f t="shared" si="17"/>
        <v>0</v>
      </c>
      <c r="AI117" s="171">
        <f t="shared" si="23"/>
        <v>0</v>
      </c>
      <c r="AJ117" s="170">
        <f t="shared" si="24"/>
        <v>0</v>
      </c>
      <c r="AK117" s="172">
        <f t="shared" si="25"/>
        <v>0</v>
      </c>
    </row>
    <row r="118" spans="1:37" s="166" customFormat="1">
      <c r="A118" s="161" t="s">
        <v>160</v>
      </c>
      <c r="B118" s="161"/>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5"/>
      <c r="AG118" s="163"/>
      <c r="AH118" s="229"/>
      <c r="AI118" s="164"/>
      <c r="AJ118" s="164"/>
      <c r="AK118" s="165"/>
    </row>
    <row r="119" spans="1:37" ht="265.2" customHeight="1">
      <c r="A119" s="153">
        <v>18.100000000000001</v>
      </c>
      <c r="B119" s="167" t="s">
        <v>338</v>
      </c>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68"/>
      <c r="AF119" s="168"/>
      <c r="AG119" s="169">
        <f>COUNTIF(C119:AF119, "=MET")</f>
        <v>0</v>
      </c>
      <c r="AH119" s="229"/>
      <c r="AI119" s="171">
        <f>COUNTIF(C119:AF119,"=NOT MET")</f>
        <v>0</v>
      </c>
      <c r="AJ119" s="170">
        <f>IF(SUM(AG119,AI119)=0,0,AI119/SUM(AG119,AI119))</f>
        <v>0</v>
      </c>
      <c r="AK119" s="172">
        <f>COUNTIF(C119:AF119,"=N/A")</f>
        <v>0</v>
      </c>
    </row>
    <row r="120" spans="1:37" ht="114.6">
      <c r="A120" s="153">
        <v>18.2</v>
      </c>
      <c r="B120" s="167" t="s">
        <v>57</v>
      </c>
      <c r="C120" s="168"/>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c r="AA120" s="168"/>
      <c r="AB120" s="168"/>
      <c r="AC120" s="168"/>
      <c r="AD120" s="168"/>
      <c r="AE120" s="168"/>
      <c r="AF120" s="168"/>
      <c r="AG120" s="169">
        <f>COUNTIF(C120:AF120, "=MET")</f>
        <v>0</v>
      </c>
      <c r="AH120" s="170">
        <f t="shared" si="17"/>
        <v>0</v>
      </c>
      <c r="AI120" s="171">
        <f>COUNTIF(C120:AF120,"=NOT MET")</f>
        <v>0</v>
      </c>
      <c r="AJ120" s="170">
        <f>IF(SUM(AG120,AI120)=0,0,AI120/SUM(AG120,AI120))</f>
        <v>0</v>
      </c>
      <c r="AK120" s="172">
        <f>COUNTIF(C120:AF120,"=N/A")</f>
        <v>0</v>
      </c>
    </row>
    <row r="121" spans="1:37" s="166" customFormat="1">
      <c r="A121" s="183" t="s">
        <v>79</v>
      </c>
      <c r="B121" s="184"/>
      <c r="C121" s="185"/>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5"/>
      <c r="AG121" s="163"/>
      <c r="AH121" s="229"/>
      <c r="AI121" s="164"/>
      <c r="AJ121" s="164"/>
      <c r="AK121" s="165"/>
    </row>
    <row r="122" spans="1:37">
      <c r="A122" s="153">
        <v>19.100000000000001</v>
      </c>
      <c r="B122" s="167" t="s">
        <v>96</v>
      </c>
      <c r="C122" s="168"/>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8"/>
      <c r="Z122" s="168"/>
      <c r="AA122" s="168"/>
      <c r="AB122" s="168"/>
      <c r="AC122" s="168"/>
      <c r="AD122" s="168"/>
      <c r="AE122" s="168"/>
      <c r="AF122" s="168"/>
      <c r="AG122" s="169">
        <f>COUNTIF(C122:AF122, "=MET")</f>
        <v>0</v>
      </c>
      <c r="AH122" s="170">
        <f t="shared" si="17"/>
        <v>0</v>
      </c>
      <c r="AI122" s="171">
        <f>COUNTIF(C122:AF122,"=NOT MET")</f>
        <v>0</v>
      </c>
      <c r="AJ122" s="170">
        <f>IF(SUM(AG122,AI122)=0,0,AI122/SUM(AG122,AI122))</f>
        <v>0</v>
      </c>
      <c r="AK122" s="172">
        <f>COUNTIF(C122:AF122,"=N/A")</f>
        <v>0</v>
      </c>
    </row>
    <row r="123" spans="1:37" ht="23.4">
      <c r="A123" s="153">
        <v>19.2</v>
      </c>
      <c r="B123" s="167" t="s">
        <v>257</v>
      </c>
      <c r="C123" s="168"/>
      <c r="D123" s="168"/>
      <c r="E123" s="168"/>
      <c r="F123" s="168"/>
      <c r="G123" s="168"/>
      <c r="H123" s="168"/>
      <c r="I123" s="168"/>
      <c r="J123" s="168"/>
      <c r="K123" s="168"/>
      <c r="L123" s="168"/>
      <c r="M123" s="168"/>
      <c r="N123" s="168"/>
      <c r="O123" s="168"/>
      <c r="P123" s="168"/>
      <c r="Q123" s="168"/>
      <c r="R123" s="168"/>
      <c r="S123" s="168"/>
      <c r="T123" s="168"/>
      <c r="U123" s="168"/>
      <c r="V123" s="168"/>
      <c r="W123" s="168"/>
      <c r="X123" s="168"/>
      <c r="Y123" s="168"/>
      <c r="Z123" s="168"/>
      <c r="AA123" s="168"/>
      <c r="AB123" s="168"/>
      <c r="AC123" s="168"/>
      <c r="AD123" s="168"/>
      <c r="AE123" s="168"/>
      <c r="AF123" s="168"/>
      <c r="AG123" s="169">
        <f>COUNTIF(C123:AF123, "=MET")</f>
        <v>0</v>
      </c>
      <c r="AH123" s="170">
        <f t="shared" si="17"/>
        <v>0</v>
      </c>
      <c r="AI123" s="171">
        <f>COUNTIF(C123:AF123,"=NOT MET")</f>
        <v>0</v>
      </c>
      <c r="AJ123" s="170">
        <f>IF(SUM(AG123,AI123)=0,0,AI123/SUM(AG123,AI123))</f>
        <v>0</v>
      </c>
      <c r="AK123" s="172">
        <f>COUNTIF(C123:AF123,"=N/A")</f>
        <v>0</v>
      </c>
    </row>
    <row r="124" spans="1:37" ht="46.2">
      <c r="A124" s="153">
        <v>19.3</v>
      </c>
      <c r="B124" s="167" t="s">
        <v>97</v>
      </c>
      <c r="C124" s="168"/>
      <c r="D124" s="168"/>
      <c r="E124" s="168"/>
      <c r="F124" s="168"/>
      <c r="G124" s="168"/>
      <c r="H124" s="168"/>
      <c r="I124" s="168"/>
      <c r="J124" s="168"/>
      <c r="K124" s="168"/>
      <c r="L124" s="168"/>
      <c r="M124" s="168"/>
      <c r="N124" s="168"/>
      <c r="O124" s="168"/>
      <c r="P124" s="168"/>
      <c r="Q124" s="168"/>
      <c r="R124" s="168"/>
      <c r="S124" s="168"/>
      <c r="T124" s="168"/>
      <c r="U124" s="168"/>
      <c r="V124" s="168"/>
      <c r="W124" s="168"/>
      <c r="X124" s="168"/>
      <c r="Y124" s="168"/>
      <c r="Z124" s="168"/>
      <c r="AA124" s="168"/>
      <c r="AB124" s="168"/>
      <c r="AC124" s="168"/>
      <c r="AD124" s="168"/>
      <c r="AE124" s="168"/>
      <c r="AF124" s="168"/>
      <c r="AG124" s="169">
        <f>COUNTIF(C124:AF124, "=MET")</f>
        <v>0</v>
      </c>
      <c r="AH124" s="170">
        <f t="shared" si="17"/>
        <v>0</v>
      </c>
      <c r="AI124" s="171">
        <f>COUNTIF(C124:AF124,"=NOT MET")</f>
        <v>0</v>
      </c>
      <c r="AJ124" s="170">
        <f>IF(SUM(AG124,AI124)=0,0,AI124/SUM(AG124,AI124))</f>
        <v>0</v>
      </c>
      <c r="AK124" s="172">
        <f>COUNTIF(C124:AF124,"=N/A")</f>
        <v>0</v>
      </c>
    </row>
    <row r="125" spans="1:37">
      <c r="A125" s="153">
        <v>19.399999999999999</v>
      </c>
      <c r="B125" s="167" t="s">
        <v>258</v>
      </c>
      <c r="C125" s="168"/>
      <c r="D125" s="168"/>
      <c r="E125" s="168"/>
      <c r="F125" s="168"/>
      <c r="G125" s="168"/>
      <c r="H125" s="168"/>
      <c r="I125" s="168"/>
      <c r="J125" s="168"/>
      <c r="K125" s="168"/>
      <c r="L125" s="168"/>
      <c r="M125" s="168"/>
      <c r="N125" s="168"/>
      <c r="O125" s="168"/>
      <c r="P125" s="168"/>
      <c r="Q125" s="168"/>
      <c r="R125" s="168"/>
      <c r="S125" s="168"/>
      <c r="T125" s="168"/>
      <c r="U125" s="168"/>
      <c r="V125" s="168"/>
      <c r="W125" s="168"/>
      <c r="X125" s="168"/>
      <c r="Y125" s="168"/>
      <c r="Z125" s="168"/>
      <c r="AA125" s="168"/>
      <c r="AB125" s="168"/>
      <c r="AC125" s="168"/>
      <c r="AD125" s="168"/>
      <c r="AE125" s="168"/>
      <c r="AF125" s="168"/>
      <c r="AG125" s="169">
        <f>COUNTIF(C125:AF125, "=MET")</f>
        <v>0</v>
      </c>
      <c r="AH125" s="170">
        <f t="shared" si="17"/>
        <v>0</v>
      </c>
      <c r="AI125" s="171">
        <f>COUNTIF(C125:AF125,"=NOT MET")</f>
        <v>0</v>
      </c>
      <c r="AJ125" s="170">
        <f>IF(SUM(AG125,AI125)=0,0,AI125/SUM(AG125,AI125))</f>
        <v>0</v>
      </c>
      <c r="AK125" s="172">
        <f>COUNTIF(C125:AF125,"=N/A")</f>
        <v>0</v>
      </c>
    </row>
    <row r="126" spans="1:37" s="166" customFormat="1">
      <c r="A126" s="161" t="s">
        <v>80</v>
      </c>
      <c r="B126" s="161"/>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5"/>
      <c r="AG126" s="163"/>
      <c r="AH126" s="229"/>
      <c r="AI126" s="164"/>
      <c r="AJ126" s="164"/>
      <c r="AK126" s="165"/>
    </row>
    <row r="127" spans="1:37">
      <c r="A127" s="153">
        <v>20.100000000000001</v>
      </c>
      <c r="B127" s="167" t="s">
        <v>298</v>
      </c>
      <c r="C127" s="168"/>
      <c r="D127" s="168"/>
      <c r="E127" s="168"/>
      <c r="F127" s="168"/>
      <c r="G127" s="168"/>
      <c r="H127" s="168"/>
      <c r="I127" s="168"/>
      <c r="J127" s="168"/>
      <c r="K127" s="168"/>
      <c r="L127" s="168"/>
      <c r="M127" s="168"/>
      <c r="N127" s="168"/>
      <c r="O127" s="168"/>
      <c r="P127" s="168"/>
      <c r="Q127" s="168"/>
      <c r="R127" s="168"/>
      <c r="S127" s="168"/>
      <c r="T127" s="168"/>
      <c r="U127" s="168"/>
      <c r="V127" s="168"/>
      <c r="W127" s="168"/>
      <c r="X127" s="168"/>
      <c r="Y127" s="168"/>
      <c r="Z127" s="168"/>
      <c r="AA127" s="168"/>
      <c r="AB127" s="168"/>
      <c r="AC127" s="168"/>
      <c r="AD127" s="168"/>
      <c r="AE127" s="168"/>
      <c r="AF127" s="168"/>
      <c r="AG127" s="169">
        <f>COUNTIF(C127:AF127, "=MET")</f>
        <v>0</v>
      </c>
      <c r="AH127" s="170">
        <f t="shared" si="17"/>
        <v>0</v>
      </c>
      <c r="AI127" s="171">
        <f>COUNTIF(C127:AF127,"=NOT MET")</f>
        <v>0</v>
      </c>
      <c r="AJ127" s="170">
        <f>IF(SUM(AG127,AI127)=0,0,AI127/SUM(AG127,AI127))</f>
        <v>0</v>
      </c>
      <c r="AK127" s="172">
        <f>COUNTIF(C127:AF127,"=N/A")</f>
        <v>0</v>
      </c>
    </row>
    <row r="128" spans="1:37">
      <c r="A128" s="153">
        <v>20.2</v>
      </c>
      <c r="B128" s="167" t="s">
        <v>58</v>
      </c>
      <c r="C128" s="168"/>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8"/>
      <c r="AF128" s="168"/>
      <c r="AG128" s="169">
        <f>COUNTIF(C128:AF128, "=MET")</f>
        <v>0</v>
      </c>
      <c r="AH128" s="170">
        <f t="shared" si="17"/>
        <v>0</v>
      </c>
      <c r="AI128" s="171">
        <f>COUNTIF(C128:AF128,"=NOT MET")</f>
        <v>0</v>
      </c>
      <c r="AJ128" s="170">
        <f>IF(SUM(AG128,AI128)=0,0,AI128/SUM(AG128,AI128))</f>
        <v>0</v>
      </c>
      <c r="AK128" s="172">
        <f>COUNTIF(C128:AF128,"=N/A")</f>
        <v>0</v>
      </c>
    </row>
    <row r="129" spans="1:37" ht="23.4">
      <c r="A129" s="186">
        <v>20.3</v>
      </c>
      <c r="B129" s="167" t="s">
        <v>259</v>
      </c>
      <c r="C129" s="168"/>
      <c r="D129" s="168"/>
      <c r="E129" s="168"/>
      <c r="F129" s="168"/>
      <c r="G129" s="168"/>
      <c r="H129" s="168"/>
      <c r="I129" s="168"/>
      <c r="J129" s="168"/>
      <c r="K129" s="168"/>
      <c r="L129" s="168"/>
      <c r="M129" s="168"/>
      <c r="N129" s="168"/>
      <c r="O129" s="168"/>
      <c r="P129" s="168"/>
      <c r="Q129" s="168"/>
      <c r="R129" s="168"/>
      <c r="S129" s="168"/>
      <c r="T129" s="168"/>
      <c r="U129" s="168"/>
      <c r="V129" s="168"/>
      <c r="W129" s="168"/>
      <c r="X129" s="168"/>
      <c r="Y129" s="168"/>
      <c r="Z129" s="168"/>
      <c r="AA129" s="168"/>
      <c r="AB129" s="168"/>
      <c r="AC129" s="168"/>
      <c r="AD129" s="168"/>
      <c r="AE129" s="168"/>
      <c r="AF129" s="168"/>
      <c r="AG129" s="169">
        <f>COUNTIF(C129:AF129, "=MET")</f>
        <v>0</v>
      </c>
      <c r="AH129" s="170">
        <f t="shared" si="17"/>
        <v>0</v>
      </c>
      <c r="AI129" s="171">
        <f>COUNTIF(C129:AF129,"=NOT MET")</f>
        <v>0</v>
      </c>
      <c r="AJ129" s="170">
        <f>IF(SUM(AG129,AI129)=0,0,AI129/SUM(AG129,AI129))</f>
        <v>0</v>
      </c>
      <c r="AK129" s="172">
        <f>COUNTIF(C129:AF129,"=N/A")</f>
        <v>0</v>
      </c>
    </row>
    <row r="130" spans="1:37">
      <c r="A130" s="186">
        <v>20.399999999999999</v>
      </c>
      <c r="B130" s="167" t="s">
        <v>260</v>
      </c>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168"/>
      <c r="AD130" s="168"/>
      <c r="AE130" s="168"/>
      <c r="AF130" s="168"/>
      <c r="AG130" s="169">
        <f>COUNTIF(C130:AF130, "=MET")</f>
        <v>0</v>
      </c>
      <c r="AH130" s="170">
        <f t="shared" si="17"/>
        <v>0</v>
      </c>
      <c r="AI130" s="171">
        <f>COUNTIF(C130:AF130,"=NOT MET")</f>
        <v>0</v>
      </c>
      <c r="AJ130" s="170">
        <f>IF(SUM(AG130,AI130)=0,0,AI130/SUM(AG130,AI130))</f>
        <v>0</v>
      </c>
      <c r="AK130" s="172">
        <f>COUNTIF(C130:AF130,"=N/A")</f>
        <v>0</v>
      </c>
    </row>
    <row r="131" spans="1:37" s="166" customFormat="1">
      <c r="A131" s="161" t="s">
        <v>180</v>
      </c>
      <c r="B131" s="161"/>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5"/>
      <c r="AG131" s="163"/>
      <c r="AH131" s="170">
        <f t="shared" si="17"/>
        <v>0</v>
      </c>
      <c r="AI131" s="164"/>
      <c r="AJ131" s="164"/>
      <c r="AK131" s="165"/>
    </row>
    <row r="132" spans="1:37">
      <c r="A132" s="153">
        <v>21.1</v>
      </c>
      <c r="B132" s="167" t="s">
        <v>368</v>
      </c>
      <c r="C132" s="168"/>
      <c r="D132" s="168"/>
      <c r="E132" s="168"/>
      <c r="F132" s="168"/>
      <c r="G132" s="168"/>
      <c r="H132" s="168"/>
      <c r="I132" s="168"/>
      <c r="J132" s="168"/>
      <c r="K132" s="168"/>
      <c r="L132" s="168"/>
      <c r="M132" s="168"/>
      <c r="N132" s="168"/>
      <c r="O132" s="168"/>
      <c r="P132" s="168"/>
      <c r="Q132" s="168"/>
      <c r="R132" s="168"/>
      <c r="S132" s="168"/>
      <c r="T132" s="168"/>
      <c r="U132" s="168"/>
      <c r="V132" s="168"/>
      <c r="W132" s="168"/>
      <c r="X132" s="168"/>
      <c r="Y132" s="168"/>
      <c r="Z132" s="168"/>
      <c r="AA132" s="168"/>
      <c r="AB132" s="168"/>
      <c r="AC132" s="168"/>
      <c r="AD132" s="168"/>
      <c r="AE132" s="168"/>
      <c r="AF132" s="168"/>
      <c r="AG132" s="169">
        <f t="shared" ref="AG132:AG139" si="26">COUNTIF(C132:AF132, "=MET")</f>
        <v>0</v>
      </c>
      <c r="AH132" s="170">
        <f t="shared" si="17"/>
        <v>0</v>
      </c>
      <c r="AI132" s="171">
        <f t="shared" ref="AI132:AI139" si="27">COUNTIF(C132:AF132,"=NOT MET")</f>
        <v>0</v>
      </c>
      <c r="AJ132" s="170">
        <f t="shared" ref="AJ132:AJ139" si="28">IF(SUM(AG132,AI132)=0,0,AI132/SUM(AG132,AI132))</f>
        <v>0</v>
      </c>
      <c r="AK132" s="172">
        <f t="shared" ref="AK132:AK139" si="29">COUNTIF(C132:AF132,"=N/A")</f>
        <v>0</v>
      </c>
    </row>
    <row r="133" spans="1:37">
      <c r="A133" s="153">
        <v>21.2</v>
      </c>
      <c r="B133" s="167" t="s">
        <v>369</v>
      </c>
      <c r="C133" s="168"/>
      <c r="D133" s="168"/>
      <c r="E133" s="168"/>
      <c r="F133" s="168"/>
      <c r="G133" s="168"/>
      <c r="H133" s="168"/>
      <c r="I133" s="168"/>
      <c r="J133" s="168"/>
      <c r="K133" s="168"/>
      <c r="L133" s="168"/>
      <c r="M133" s="168"/>
      <c r="N133" s="168"/>
      <c r="O133" s="168"/>
      <c r="P133" s="168"/>
      <c r="Q133" s="168"/>
      <c r="R133" s="168"/>
      <c r="S133" s="168"/>
      <c r="T133" s="168"/>
      <c r="U133" s="168"/>
      <c r="V133" s="168"/>
      <c r="W133" s="168"/>
      <c r="X133" s="168"/>
      <c r="Y133" s="168"/>
      <c r="Z133" s="168"/>
      <c r="AA133" s="168"/>
      <c r="AB133" s="168"/>
      <c r="AC133" s="168"/>
      <c r="AD133" s="168"/>
      <c r="AE133" s="168"/>
      <c r="AF133" s="168"/>
      <c r="AG133" s="169">
        <f t="shared" si="26"/>
        <v>0</v>
      </c>
      <c r="AH133" s="170">
        <f t="shared" si="17"/>
        <v>0</v>
      </c>
      <c r="AI133" s="171">
        <f t="shared" si="27"/>
        <v>0</v>
      </c>
      <c r="AJ133" s="170">
        <f t="shared" si="28"/>
        <v>0</v>
      </c>
      <c r="AK133" s="172">
        <f t="shared" si="29"/>
        <v>0</v>
      </c>
    </row>
    <row r="134" spans="1:37" ht="23.4">
      <c r="A134" s="153">
        <v>21.3</v>
      </c>
      <c r="B134" s="167" t="s">
        <v>370</v>
      </c>
      <c r="C134" s="168"/>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9">
        <f t="shared" si="26"/>
        <v>0</v>
      </c>
      <c r="AH134" s="170">
        <f t="shared" si="17"/>
        <v>0</v>
      </c>
      <c r="AI134" s="171">
        <f t="shared" si="27"/>
        <v>0</v>
      </c>
      <c r="AJ134" s="170">
        <f t="shared" si="28"/>
        <v>0</v>
      </c>
      <c r="AK134" s="172">
        <f t="shared" si="29"/>
        <v>0</v>
      </c>
    </row>
    <row r="135" spans="1:37">
      <c r="A135" s="153">
        <v>21.4</v>
      </c>
      <c r="B135" s="167" t="s">
        <v>299</v>
      </c>
      <c r="C135" s="168"/>
      <c r="D135" s="168"/>
      <c r="E135" s="168"/>
      <c r="F135" s="168"/>
      <c r="G135" s="168"/>
      <c r="H135" s="168"/>
      <c r="I135" s="168"/>
      <c r="J135" s="168"/>
      <c r="K135" s="168"/>
      <c r="L135" s="168"/>
      <c r="M135" s="168"/>
      <c r="N135" s="168"/>
      <c r="O135" s="168"/>
      <c r="P135" s="168"/>
      <c r="Q135" s="168"/>
      <c r="R135" s="168"/>
      <c r="S135" s="168"/>
      <c r="T135" s="168"/>
      <c r="U135" s="168"/>
      <c r="V135" s="168"/>
      <c r="W135" s="168"/>
      <c r="X135" s="168"/>
      <c r="Y135" s="168"/>
      <c r="Z135" s="168"/>
      <c r="AA135" s="168"/>
      <c r="AB135" s="168"/>
      <c r="AC135" s="168"/>
      <c r="AD135" s="168"/>
      <c r="AE135" s="168"/>
      <c r="AF135" s="168"/>
      <c r="AG135" s="169">
        <f t="shared" si="26"/>
        <v>0</v>
      </c>
      <c r="AH135" s="170">
        <f t="shared" si="17"/>
        <v>0</v>
      </c>
      <c r="AI135" s="171">
        <f t="shared" si="27"/>
        <v>0</v>
      </c>
      <c r="AJ135" s="170">
        <f t="shared" si="28"/>
        <v>0</v>
      </c>
      <c r="AK135" s="172">
        <f t="shared" si="29"/>
        <v>0</v>
      </c>
    </row>
    <row r="136" spans="1:37" ht="23.4">
      <c r="A136" s="153">
        <v>21.5</v>
      </c>
      <c r="B136" s="167" t="s">
        <v>300</v>
      </c>
      <c r="C136" s="168"/>
      <c r="D136" s="168"/>
      <c r="E136" s="168"/>
      <c r="F136" s="168"/>
      <c r="G136" s="168"/>
      <c r="H136" s="168"/>
      <c r="I136" s="168"/>
      <c r="J136" s="168"/>
      <c r="K136" s="168"/>
      <c r="L136" s="168"/>
      <c r="M136" s="168"/>
      <c r="N136" s="168"/>
      <c r="O136" s="168"/>
      <c r="P136" s="168"/>
      <c r="Q136" s="168"/>
      <c r="R136" s="168"/>
      <c r="S136" s="168"/>
      <c r="T136" s="168"/>
      <c r="U136" s="168"/>
      <c r="V136" s="168"/>
      <c r="W136" s="168"/>
      <c r="X136" s="168"/>
      <c r="Y136" s="168"/>
      <c r="Z136" s="168"/>
      <c r="AA136" s="168"/>
      <c r="AB136" s="168"/>
      <c r="AC136" s="168"/>
      <c r="AD136" s="168"/>
      <c r="AE136" s="168"/>
      <c r="AF136" s="168"/>
      <c r="AG136" s="169">
        <f t="shared" si="26"/>
        <v>0</v>
      </c>
      <c r="AH136" s="170">
        <f t="shared" si="17"/>
        <v>0</v>
      </c>
      <c r="AI136" s="171">
        <f t="shared" si="27"/>
        <v>0</v>
      </c>
      <c r="AJ136" s="170">
        <f t="shared" si="28"/>
        <v>0</v>
      </c>
      <c r="AK136" s="172">
        <f t="shared" si="29"/>
        <v>0</v>
      </c>
    </row>
    <row r="137" spans="1:37" ht="23.4">
      <c r="A137" s="153">
        <v>21.6</v>
      </c>
      <c r="B137" s="167" t="s">
        <v>261</v>
      </c>
      <c r="C137" s="168"/>
      <c r="D137" s="168"/>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c r="AE137" s="168"/>
      <c r="AF137" s="168"/>
      <c r="AG137" s="169">
        <f t="shared" si="26"/>
        <v>0</v>
      </c>
      <c r="AH137" s="170">
        <f t="shared" ref="AH137:AH183" si="30">IF(SUM(AG137,AI137)=0,0,AG137/SUM(AG137,AI137))</f>
        <v>0</v>
      </c>
      <c r="AI137" s="171">
        <f t="shared" si="27"/>
        <v>0</v>
      </c>
      <c r="AJ137" s="170">
        <f t="shared" si="28"/>
        <v>0</v>
      </c>
      <c r="AK137" s="172">
        <f t="shared" si="29"/>
        <v>0</v>
      </c>
    </row>
    <row r="138" spans="1:37" ht="34.799999999999997">
      <c r="A138" s="153">
        <v>21.7</v>
      </c>
      <c r="B138" s="167" t="s">
        <v>262</v>
      </c>
      <c r="C138" s="168"/>
      <c r="D138" s="168"/>
      <c r="E138" s="168"/>
      <c r="F138" s="168"/>
      <c r="G138" s="168"/>
      <c r="H138" s="168"/>
      <c r="I138" s="168"/>
      <c r="J138" s="168"/>
      <c r="K138" s="168"/>
      <c r="L138" s="168"/>
      <c r="M138" s="168"/>
      <c r="N138" s="168"/>
      <c r="O138" s="168"/>
      <c r="P138" s="168"/>
      <c r="Q138" s="168"/>
      <c r="R138" s="168"/>
      <c r="S138" s="168"/>
      <c r="T138" s="168"/>
      <c r="U138" s="168"/>
      <c r="V138" s="168"/>
      <c r="W138" s="168"/>
      <c r="X138" s="168"/>
      <c r="Y138" s="168"/>
      <c r="Z138" s="168"/>
      <c r="AA138" s="168"/>
      <c r="AB138" s="168"/>
      <c r="AC138" s="168"/>
      <c r="AD138" s="168"/>
      <c r="AE138" s="168"/>
      <c r="AF138" s="168"/>
      <c r="AG138" s="169">
        <f t="shared" si="26"/>
        <v>0</v>
      </c>
      <c r="AH138" s="170">
        <f t="shared" si="30"/>
        <v>0</v>
      </c>
      <c r="AI138" s="171">
        <f t="shared" si="27"/>
        <v>0</v>
      </c>
      <c r="AJ138" s="170">
        <f t="shared" si="28"/>
        <v>0</v>
      </c>
      <c r="AK138" s="172">
        <f t="shared" si="29"/>
        <v>0</v>
      </c>
    </row>
    <row r="139" spans="1:37" ht="23.4">
      <c r="A139" s="153">
        <v>21.8</v>
      </c>
      <c r="B139" s="167" t="s">
        <v>390</v>
      </c>
      <c r="C139" s="168"/>
      <c r="D139" s="168"/>
      <c r="E139" s="168"/>
      <c r="F139" s="168"/>
      <c r="G139" s="168"/>
      <c r="H139" s="168"/>
      <c r="I139" s="168"/>
      <c r="J139" s="168"/>
      <c r="K139" s="168"/>
      <c r="L139" s="168"/>
      <c r="M139" s="168"/>
      <c r="N139" s="168"/>
      <c r="O139" s="168"/>
      <c r="P139" s="168"/>
      <c r="Q139" s="168"/>
      <c r="R139" s="168"/>
      <c r="S139" s="168"/>
      <c r="T139" s="168"/>
      <c r="U139" s="168"/>
      <c r="V139" s="168"/>
      <c r="W139" s="168"/>
      <c r="X139" s="168"/>
      <c r="Y139" s="168"/>
      <c r="Z139" s="168"/>
      <c r="AA139" s="168"/>
      <c r="AB139" s="168"/>
      <c r="AC139" s="168"/>
      <c r="AD139" s="168"/>
      <c r="AE139" s="168"/>
      <c r="AF139" s="168"/>
      <c r="AG139" s="169">
        <f t="shared" si="26"/>
        <v>0</v>
      </c>
      <c r="AH139" s="170">
        <f t="shared" si="30"/>
        <v>0</v>
      </c>
      <c r="AI139" s="171">
        <f t="shared" si="27"/>
        <v>0</v>
      </c>
      <c r="AJ139" s="170">
        <f t="shared" si="28"/>
        <v>0</v>
      </c>
      <c r="AK139" s="172">
        <f t="shared" si="29"/>
        <v>0</v>
      </c>
    </row>
    <row r="140" spans="1:37" ht="34.799999999999997">
      <c r="A140" s="153">
        <v>21.9</v>
      </c>
      <c r="B140" s="167" t="s">
        <v>388</v>
      </c>
      <c r="C140" s="168"/>
      <c r="D140" s="168"/>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8"/>
      <c r="AA140" s="168"/>
      <c r="AB140" s="168"/>
      <c r="AC140" s="168"/>
      <c r="AD140" s="168"/>
      <c r="AE140" s="168"/>
      <c r="AF140" s="168"/>
      <c r="AG140" s="169">
        <f>COUNTIF(C140:AF140, "=MET")</f>
        <v>0</v>
      </c>
      <c r="AH140" s="170">
        <f t="shared" si="30"/>
        <v>0</v>
      </c>
      <c r="AI140" s="171">
        <f>COUNTIF(C140:AF140,"=NOT MET")</f>
        <v>0</v>
      </c>
      <c r="AJ140" s="170">
        <f>IF(SUM(AG140,AI140)=0,0,AI140/SUM(AG140,AI140))</f>
        <v>0</v>
      </c>
      <c r="AK140" s="172">
        <f>COUNTIF(C140:AF140,"=N/A")</f>
        <v>0</v>
      </c>
    </row>
    <row r="141" spans="1:37" s="166" customFormat="1">
      <c r="A141" s="161" t="s">
        <v>354</v>
      </c>
      <c r="B141" s="161"/>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5"/>
      <c r="AG141" s="163"/>
      <c r="AH141" s="229"/>
      <c r="AI141" s="164"/>
      <c r="AJ141" s="164"/>
      <c r="AK141" s="165"/>
    </row>
    <row r="142" spans="1:37" ht="23.4">
      <c r="A142" s="187">
        <v>22.1</v>
      </c>
      <c r="B142" s="188" t="s">
        <v>319</v>
      </c>
      <c r="C142" s="168"/>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9">
        <f>COUNTIF(C142:AF142, "=MET")</f>
        <v>0</v>
      </c>
      <c r="AH142" s="170">
        <f t="shared" si="30"/>
        <v>0</v>
      </c>
      <c r="AI142" s="171">
        <f>COUNTIF(C142:AF142,"=NOT MET")</f>
        <v>0</v>
      </c>
      <c r="AJ142" s="170">
        <f>IF(SUM(AG142,AI142)=0,0,AI142/SUM(AG142,AI142))</f>
        <v>0</v>
      </c>
      <c r="AK142" s="172">
        <f>COUNTIF(C142:AF142,"=N/A")</f>
        <v>0</v>
      </c>
    </row>
    <row r="143" spans="1:37">
      <c r="A143" s="187">
        <v>22.2</v>
      </c>
      <c r="B143" s="188" t="s">
        <v>314</v>
      </c>
      <c r="C143" s="168"/>
      <c r="D143" s="168"/>
      <c r="E143" s="168"/>
      <c r="F143" s="168"/>
      <c r="G143" s="168"/>
      <c r="H143" s="168"/>
      <c r="I143" s="168"/>
      <c r="J143" s="168"/>
      <c r="K143" s="168"/>
      <c r="L143" s="168"/>
      <c r="M143" s="168"/>
      <c r="N143" s="168"/>
      <c r="O143" s="168"/>
      <c r="P143" s="168"/>
      <c r="Q143" s="168"/>
      <c r="R143" s="168"/>
      <c r="S143" s="168"/>
      <c r="T143" s="168"/>
      <c r="U143" s="168"/>
      <c r="V143" s="168"/>
      <c r="W143" s="168"/>
      <c r="X143" s="168"/>
      <c r="Y143" s="168"/>
      <c r="Z143" s="168"/>
      <c r="AA143" s="168"/>
      <c r="AB143" s="168"/>
      <c r="AC143" s="168"/>
      <c r="AD143" s="168"/>
      <c r="AE143" s="168"/>
      <c r="AF143" s="168"/>
      <c r="AG143" s="169">
        <f t="shared" ref="AG143:AG151" si="31">COUNTIF(C143:AF143, "=MET")</f>
        <v>0</v>
      </c>
      <c r="AH143" s="170">
        <f t="shared" si="30"/>
        <v>0</v>
      </c>
      <c r="AI143" s="171">
        <f t="shared" ref="AI143:AI151" si="32">COUNTIF(C143:AF143,"=NOT MET")</f>
        <v>0</v>
      </c>
      <c r="AJ143" s="170">
        <f t="shared" ref="AJ143:AJ151" si="33">IF(SUM(AG143,AI143)=0,0,AI143/SUM(AG143,AI143))</f>
        <v>0</v>
      </c>
      <c r="AK143" s="172">
        <f t="shared" ref="AK143:AK151" si="34">COUNTIF(C143:AF143,"=N/A")</f>
        <v>0</v>
      </c>
    </row>
    <row r="144" spans="1:37" ht="57.6">
      <c r="A144" s="187">
        <v>22.3</v>
      </c>
      <c r="B144" s="188" t="s">
        <v>315</v>
      </c>
      <c r="C144" s="168"/>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8"/>
      <c r="AG144" s="169">
        <f t="shared" si="31"/>
        <v>0</v>
      </c>
      <c r="AH144" s="170">
        <f t="shared" si="30"/>
        <v>0</v>
      </c>
      <c r="AI144" s="171">
        <f t="shared" si="32"/>
        <v>0</v>
      </c>
      <c r="AJ144" s="170">
        <f t="shared" si="33"/>
        <v>0</v>
      </c>
      <c r="AK144" s="172">
        <f t="shared" si="34"/>
        <v>0</v>
      </c>
    </row>
    <row r="145" spans="1:37" ht="23.4">
      <c r="A145" s="187">
        <v>22.4</v>
      </c>
      <c r="B145" s="188" t="s">
        <v>316</v>
      </c>
      <c r="C145" s="168"/>
      <c r="D145" s="168"/>
      <c r="E145" s="168"/>
      <c r="F145" s="168"/>
      <c r="G145" s="168"/>
      <c r="H145" s="168"/>
      <c r="I145" s="168"/>
      <c r="J145" s="168"/>
      <c r="K145" s="168"/>
      <c r="L145" s="168"/>
      <c r="M145" s="168"/>
      <c r="N145" s="168"/>
      <c r="O145" s="168"/>
      <c r="P145" s="168"/>
      <c r="Q145" s="168"/>
      <c r="R145" s="168"/>
      <c r="S145" s="168"/>
      <c r="T145" s="168"/>
      <c r="U145" s="168"/>
      <c r="V145" s="168"/>
      <c r="W145" s="168"/>
      <c r="X145" s="168"/>
      <c r="Y145" s="168"/>
      <c r="Z145" s="168"/>
      <c r="AA145" s="168"/>
      <c r="AB145" s="168"/>
      <c r="AC145" s="168"/>
      <c r="AD145" s="168"/>
      <c r="AE145" s="168"/>
      <c r="AF145" s="168"/>
      <c r="AG145" s="169">
        <f t="shared" si="31"/>
        <v>0</v>
      </c>
      <c r="AH145" s="170">
        <f t="shared" si="30"/>
        <v>0</v>
      </c>
      <c r="AI145" s="171">
        <f t="shared" si="32"/>
        <v>0</v>
      </c>
      <c r="AJ145" s="170">
        <f t="shared" si="33"/>
        <v>0</v>
      </c>
      <c r="AK145" s="172">
        <f t="shared" si="34"/>
        <v>0</v>
      </c>
    </row>
    <row r="146" spans="1:37">
      <c r="A146" s="187">
        <v>22.5</v>
      </c>
      <c r="B146" s="188" t="s">
        <v>269</v>
      </c>
      <c r="C146" s="168"/>
      <c r="D146" s="168"/>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8"/>
      <c r="AA146" s="168"/>
      <c r="AB146" s="168"/>
      <c r="AC146" s="168"/>
      <c r="AD146" s="168"/>
      <c r="AE146" s="168"/>
      <c r="AF146" s="168"/>
      <c r="AG146" s="169">
        <f t="shared" si="31"/>
        <v>0</v>
      </c>
      <c r="AH146" s="170">
        <f t="shared" si="30"/>
        <v>0</v>
      </c>
      <c r="AI146" s="171">
        <f t="shared" si="32"/>
        <v>0</v>
      </c>
      <c r="AJ146" s="170">
        <f t="shared" si="33"/>
        <v>0</v>
      </c>
      <c r="AK146" s="172">
        <f t="shared" si="34"/>
        <v>0</v>
      </c>
    </row>
    <row r="147" spans="1:37">
      <c r="A147" s="187">
        <v>22.6</v>
      </c>
      <c r="B147" s="188" t="s">
        <v>270</v>
      </c>
      <c r="C147" s="168"/>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8"/>
      <c r="AA147" s="168"/>
      <c r="AB147" s="168"/>
      <c r="AC147" s="168"/>
      <c r="AD147" s="168"/>
      <c r="AE147" s="168"/>
      <c r="AF147" s="168"/>
      <c r="AG147" s="169">
        <f t="shared" si="31"/>
        <v>0</v>
      </c>
      <c r="AH147" s="170">
        <f t="shared" si="30"/>
        <v>0</v>
      </c>
      <c r="AI147" s="171">
        <f t="shared" si="32"/>
        <v>0</v>
      </c>
      <c r="AJ147" s="170">
        <f t="shared" si="33"/>
        <v>0</v>
      </c>
      <c r="AK147" s="172">
        <f t="shared" si="34"/>
        <v>0</v>
      </c>
    </row>
    <row r="148" spans="1:37" ht="23.4">
      <c r="A148" s="187">
        <v>22.7</v>
      </c>
      <c r="B148" s="188" t="s">
        <v>271</v>
      </c>
      <c r="C148" s="168"/>
      <c r="D148" s="168"/>
      <c r="E148" s="168"/>
      <c r="F148" s="168"/>
      <c r="G148" s="168"/>
      <c r="H148" s="168"/>
      <c r="I148" s="168"/>
      <c r="J148" s="168"/>
      <c r="K148" s="168"/>
      <c r="L148" s="168"/>
      <c r="M148" s="168"/>
      <c r="N148" s="168"/>
      <c r="O148" s="168"/>
      <c r="P148" s="168"/>
      <c r="Q148" s="168"/>
      <c r="R148" s="168"/>
      <c r="S148" s="168"/>
      <c r="T148" s="168"/>
      <c r="U148" s="168"/>
      <c r="V148" s="168"/>
      <c r="W148" s="168"/>
      <c r="X148" s="168"/>
      <c r="Y148" s="168"/>
      <c r="Z148" s="168"/>
      <c r="AA148" s="168"/>
      <c r="AB148" s="168"/>
      <c r="AC148" s="168"/>
      <c r="AD148" s="168"/>
      <c r="AE148" s="168"/>
      <c r="AF148" s="168"/>
      <c r="AG148" s="169">
        <f t="shared" si="31"/>
        <v>0</v>
      </c>
      <c r="AH148" s="170">
        <f t="shared" si="30"/>
        <v>0</v>
      </c>
      <c r="AI148" s="171">
        <f t="shared" si="32"/>
        <v>0</v>
      </c>
      <c r="AJ148" s="170">
        <f t="shared" si="33"/>
        <v>0</v>
      </c>
      <c r="AK148" s="172">
        <f t="shared" si="34"/>
        <v>0</v>
      </c>
    </row>
    <row r="149" spans="1:37" ht="23.4">
      <c r="A149" s="187">
        <v>22.8</v>
      </c>
      <c r="B149" s="188" t="s">
        <v>272</v>
      </c>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8"/>
      <c r="AA149" s="168"/>
      <c r="AB149" s="168"/>
      <c r="AC149" s="168"/>
      <c r="AD149" s="168"/>
      <c r="AE149" s="168"/>
      <c r="AF149" s="168"/>
      <c r="AG149" s="169">
        <f t="shared" si="31"/>
        <v>0</v>
      </c>
      <c r="AH149" s="170">
        <f t="shared" si="30"/>
        <v>0</v>
      </c>
      <c r="AI149" s="171">
        <f t="shared" si="32"/>
        <v>0</v>
      </c>
      <c r="AJ149" s="170">
        <f t="shared" si="33"/>
        <v>0</v>
      </c>
      <c r="AK149" s="172">
        <f t="shared" si="34"/>
        <v>0</v>
      </c>
    </row>
    <row r="150" spans="1:37">
      <c r="A150" s="187">
        <v>22.9</v>
      </c>
      <c r="B150" s="188" t="s">
        <v>273</v>
      </c>
      <c r="C150" s="168"/>
      <c r="D150" s="168"/>
      <c r="E150" s="168"/>
      <c r="F150" s="168"/>
      <c r="G150" s="168"/>
      <c r="H150" s="168"/>
      <c r="I150" s="168"/>
      <c r="J150" s="168"/>
      <c r="K150" s="168"/>
      <c r="L150" s="168"/>
      <c r="M150" s="168"/>
      <c r="N150" s="168"/>
      <c r="O150" s="168"/>
      <c r="P150" s="168"/>
      <c r="Q150" s="168"/>
      <c r="R150" s="168"/>
      <c r="S150" s="168"/>
      <c r="T150" s="168"/>
      <c r="U150" s="168"/>
      <c r="V150" s="168"/>
      <c r="W150" s="168"/>
      <c r="X150" s="168"/>
      <c r="Y150" s="168"/>
      <c r="Z150" s="168"/>
      <c r="AA150" s="168"/>
      <c r="AB150" s="168"/>
      <c r="AC150" s="168"/>
      <c r="AD150" s="168"/>
      <c r="AE150" s="168"/>
      <c r="AF150" s="168"/>
      <c r="AG150" s="169">
        <f t="shared" si="31"/>
        <v>0</v>
      </c>
      <c r="AH150" s="170">
        <f t="shared" si="30"/>
        <v>0</v>
      </c>
      <c r="AI150" s="171">
        <f t="shared" si="32"/>
        <v>0</v>
      </c>
      <c r="AJ150" s="170">
        <f t="shared" si="33"/>
        <v>0</v>
      </c>
      <c r="AK150" s="172">
        <f t="shared" si="34"/>
        <v>0</v>
      </c>
    </row>
    <row r="151" spans="1:37">
      <c r="A151" s="189">
        <v>22.1</v>
      </c>
      <c r="B151" s="188" t="s">
        <v>274</v>
      </c>
      <c r="C151" s="168"/>
      <c r="D151" s="168"/>
      <c r="E151" s="168"/>
      <c r="F151" s="168"/>
      <c r="G151" s="168"/>
      <c r="H151" s="168"/>
      <c r="I151" s="168"/>
      <c r="J151" s="168"/>
      <c r="K151" s="168"/>
      <c r="L151" s="168"/>
      <c r="M151" s="168"/>
      <c r="N151" s="168"/>
      <c r="O151" s="168"/>
      <c r="P151" s="168"/>
      <c r="Q151" s="168"/>
      <c r="R151" s="168"/>
      <c r="S151" s="168"/>
      <c r="T151" s="168"/>
      <c r="U151" s="168"/>
      <c r="V151" s="168"/>
      <c r="W151" s="168"/>
      <c r="X151" s="168"/>
      <c r="Y151" s="168"/>
      <c r="Z151" s="168"/>
      <c r="AA151" s="168"/>
      <c r="AB151" s="168"/>
      <c r="AC151" s="168"/>
      <c r="AD151" s="168"/>
      <c r="AE151" s="168"/>
      <c r="AF151" s="168"/>
      <c r="AG151" s="169">
        <f t="shared" si="31"/>
        <v>0</v>
      </c>
      <c r="AH151" s="170">
        <f t="shared" si="30"/>
        <v>0</v>
      </c>
      <c r="AI151" s="171">
        <f t="shared" si="32"/>
        <v>0</v>
      </c>
      <c r="AJ151" s="170">
        <f t="shared" si="33"/>
        <v>0</v>
      </c>
      <c r="AK151" s="172">
        <f t="shared" si="34"/>
        <v>0</v>
      </c>
    </row>
    <row r="152" spans="1:37" ht="45.75" customHeight="1">
      <c r="A152" s="189">
        <v>22.11</v>
      </c>
      <c r="B152" s="188" t="s">
        <v>388</v>
      </c>
      <c r="C152" s="168"/>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168"/>
      <c r="AE152" s="168"/>
      <c r="AF152" s="168"/>
      <c r="AG152" s="169">
        <f>COUNTIF(C152:AF152, "=MET")</f>
        <v>0</v>
      </c>
      <c r="AH152" s="170">
        <f t="shared" si="30"/>
        <v>0</v>
      </c>
      <c r="AI152" s="171">
        <f>COUNTIF(C152:AF152,"=NOT MET")</f>
        <v>0</v>
      </c>
      <c r="AJ152" s="170">
        <f>IF(SUM(AG152,AI152)=0,0,AI152/SUM(AG152,AI152))</f>
        <v>0</v>
      </c>
      <c r="AK152" s="172">
        <f>COUNTIF(C152:AF152,"=N/A")</f>
        <v>0</v>
      </c>
    </row>
    <row r="153" spans="1:37">
      <c r="A153" s="161" t="s">
        <v>355</v>
      </c>
      <c r="B153" s="161"/>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5"/>
      <c r="AG153" s="163"/>
      <c r="AH153" s="229"/>
      <c r="AI153" s="164"/>
      <c r="AJ153" s="164"/>
      <c r="AK153" s="165"/>
    </row>
    <row r="154" spans="1:37" ht="34.799999999999997">
      <c r="A154" s="177">
        <v>23.1</v>
      </c>
      <c r="B154" s="188" t="s">
        <v>276</v>
      </c>
      <c r="C154" s="168"/>
      <c r="D154" s="168"/>
      <c r="E154" s="168"/>
      <c r="F154" s="168"/>
      <c r="G154" s="168"/>
      <c r="H154" s="168"/>
      <c r="I154" s="168"/>
      <c r="J154" s="168"/>
      <c r="K154" s="168"/>
      <c r="L154" s="168"/>
      <c r="M154" s="168"/>
      <c r="N154" s="168"/>
      <c r="O154" s="168"/>
      <c r="P154" s="168"/>
      <c r="Q154" s="168"/>
      <c r="R154" s="168"/>
      <c r="S154" s="168"/>
      <c r="T154" s="168"/>
      <c r="U154" s="168"/>
      <c r="V154" s="168"/>
      <c r="W154" s="168"/>
      <c r="X154" s="168"/>
      <c r="Y154" s="168"/>
      <c r="Z154" s="168"/>
      <c r="AA154" s="168"/>
      <c r="AB154" s="168"/>
      <c r="AC154" s="168"/>
      <c r="AD154" s="168"/>
      <c r="AE154" s="168"/>
      <c r="AF154" s="168"/>
      <c r="AG154" s="169">
        <f t="shared" ref="AG154:AG160" si="35">COUNTIF(C154:AF154, "=MET")</f>
        <v>0</v>
      </c>
      <c r="AH154" s="170">
        <f t="shared" si="30"/>
        <v>0</v>
      </c>
      <c r="AI154" s="171">
        <f t="shared" ref="AI154:AI160" si="36">COUNTIF(C154:AF154,"=NOT MET")</f>
        <v>0</v>
      </c>
      <c r="AJ154" s="170">
        <f t="shared" ref="AJ154:AJ160" si="37">IF(SUM(AG154,AI154)=0,0,AI154/SUM(AG154,AI154))</f>
        <v>0</v>
      </c>
      <c r="AK154" s="172">
        <f t="shared" ref="AK154:AK160" si="38">COUNTIF(C154:AF154,"=N/A")</f>
        <v>0</v>
      </c>
    </row>
    <row r="155" spans="1:37" ht="46.2">
      <c r="A155" s="177">
        <v>23.2</v>
      </c>
      <c r="B155" s="188" t="s">
        <v>277</v>
      </c>
      <c r="C155" s="168"/>
      <c r="D155" s="168"/>
      <c r="E155" s="168"/>
      <c r="F155" s="168"/>
      <c r="G155" s="168"/>
      <c r="H155" s="168"/>
      <c r="I155" s="168"/>
      <c r="J155" s="168"/>
      <c r="K155" s="168"/>
      <c r="L155" s="168"/>
      <c r="M155" s="168"/>
      <c r="N155" s="168"/>
      <c r="O155" s="168"/>
      <c r="P155" s="168"/>
      <c r="Q155" s="168"/>
      <c r="R155" s="168"/>
      <c r="S155" s="168"/>
      <c r="T155" s="168"/>
      <c r="U155" s="168"/>
      <c r="V155" s="168"/>
      <c r="W155" s="168"/>
      <c r="X155" s="168"/>
      <c r="Y155" s="168"/>
      <c r="Z155" s="168"/>
      <c r="AA155" s="168"/>
      <c r="AB155" s="168"/>
      <c r="AC155" s="168"/>
      <c r="AD155" s="168"/>
      <c r="AE155" s="168"/>
      <c r="AF155" s="168"/>
      <c r="AG155" s="169">
        <f t="shared" si="35"/>
        <v>0</v>
      </c>
      <c r="AH155" s="170">
        <f t="shared" si="30"/>
        <v>0</v>
      </c>
      <c r="AI155" s="171">
        <f t="shared" si="36"/>
        <v>0</v>
      </c>
      <c r="AJ155" s="170">
        <f t="shared" si="37"/>
        <v>0</v>
      </c>
      <c r="AK155" s="172">
        <f t="shared" si="38"/>
        <v>0</v>
      </c>
    </row>
    <row r="156" spans="1:37" ht="34.799999999999997">
      <c r="A156" s="177">
        <v>23.3</v>
      </c>
      <c r="B156" s="188" t="s">
        <v>391</v>
      </c>
      <c r="C156" s="168"/>
      <c r="D156" s="168"/>
      <c r="E156" s="168"/>
      <c r="F156" s="168"/>
      <c r="G156" s="168"/>
      <c r="H156" s="168"/>
      <c r="I156" s="168"/>
      <c r="J156" s="168"/>
      <c r="K156" s="168"/>
      <c r="L156" s="168"/>
      <c r="M156" s="168"/>
      <c r="N156" s="168"/>
      <c r="O156" s="168"/>
      <c r="P156" s="168"/>
      <c r="Q156" s="168"/>
      <c r="R156" s="168"/>
      <c r="S156" s="168"/>
      <c r="T156" s="168"/>
      <c r="U156" s="168"/>
      <c r="V156" s="168"/>
      <c r="W156" s="168"/>
      <c r="X156" s="168"/>
      <c r="Y156" s="168"/>
      <c r="Z156" s="168"/>
      <c r="AA156" s="168"/>
      <c r="AB156" s="168"/>
      <c r="AC156" s="168"/>
      <c r="AD156" s="168"/>
      <c r="AE156" s="168"/>
      <c r="AF156" s="168"/>
      <c r="AG156" s="169">
        <f t="shared" si="35"/>
        <v>0</v>
      </c>
      <c r="AH156" s="170">
        <f t="shared" si="30"/>
        <v>0</v>
      </c>
      <c r="AI156" s="171">
        <f t="shared" si="36"/>
        <v>0</v>
      </c>
      <c r="AJ156" s="170">
        <f t="shared" si="37"/>
        <v>0</v>
      </c>
      <c r="AK156" s="172">
        <f t="shared" si="38"/>
        <v>0</v>
      </c>
    </row>
    <row r="157" spans="1:37" ht="23.4">
      <c r="A157" s="177">
        <v>23.4</v>
      </c>
      <c r="B157" s="188" t="s">
        <v>279</v>
      </c>
      <c r="C157" s="168"/>
      <c r="D157" s="168"/>
      <c r="E157" s="168"/>
      <c r="F157" s="168"/>
      <c r="G157" s="168"/>
      <c r="H157" s="168"/>
      <c r="I157" s="168"/>
      <c r="J157" s="168"/>
      <c r="K157" s="168"/>
      <c r="L157" s="168"/>
      <c r="M157" s="168"/>
      <c r="N157" s="168"/>
      <c r="O157" s="168"/>
      <c r="P157" s="168"/>
      <c r="Q157" s="168"/>
      <c r="R157" s="168"/>
      <c r="S157" s="168"/>
      <c r="T157" s="168"/>
      <c r="U157" s="168"/>
      <c r="V157" s="168"/>
      <c r="W157" s="168"/>
      <c r="X157" s="168"/>
      <c r="Y157" s="168"/>
      <c r="Z157" s="168"/>
      <c r="AA157" s="168"/>
      <c r="AB157" s="168"/>
      <c r="AC157" s="168"/>
      <c r="AD157" s="168"/>
      <c r="AE157" s="168"/>
      <c r="AF157" s="168"/>
      <c r="AG157" s="169">
        <f t="shared" si="35"/>
        <v>0</v>
      </c>
      <c r="AH157" s="170">
        <f t="shared" si="30"/>
        <v>0</v>
      </c>
      <c r="AI157" s="171">
        <f t="shared" si="36"/>
        <v>0</v>
      </c>
      <c r="AJ157" s="170">
        <f t="shared" si="37"/>
        <v>0</v>
      </c>
      <c r="AK157" s="172">
        <f t="shared" si="38"/>
        <v>0</v>
      </c>
    </row>
    <row r="158" spans="1:37" ht="23.4">
      <c r="A158" s="153">
        <v>23.5</v>
      </c>
      <c r="B158" s="188" t="s">
        <v>280</v>
      </c>
      <c r="C158" s="168"/>
      <c r="D158" s="168"/>
      <c r="E158" s="168"/>
      <c r="F158" s="168"/>
      <c r="G158" s="168"/>
      <c r="H158" s="168"/>
      <c r="I158" s="168"/>
      <c r="J158" s="168"/>
      <c r="K158" s="168"/>
      <c r="L158" s="168"/>
      <c r="M158" s="168"/>
      <c r="N158" s="168"/>
      <c r="O158" s="168"/>
      <c r="P158" s="168"/>
      <c r="Q158" s="168"/>
      <c r="R158" s="168"/>
      <c r="S158" s="168"/>
      <c r="T158" s="168"/>
      <c r="U158" s="168"/>
      <c r="V158" s="168"/>
      <c r="W158" s="168"/>
      <c r="X158" s="168"/>
      <c r="Y158" s="168"/>
      <c r="Z158" s="168"/>
      <c r="AA158" s="168"/>
      <c r="AB158" s="168"/>
      <c r="AC158" s="168"/>
      <c r="AD158" s="168"/>
      <c r="AE158" s="168"/>
      <c r="AF158" s="168"/>
      <c r="AG158" s="169">
        <f t="shared" si="35"/>
        <v>0</v>
      </c>
      <c r="AH158" s="170">
        <f t="shared" si="30"/>
        <v>0</v>
      </c>
      <c r="AI158" s="171">
        <f t="shared" si="36"/>
        <v>0</v>
      </c>
      <c r="AJ158" s="170">
        <f t="shared" si="37"/>
        <v>0</v>
      </c>
      <c r="AK158" s="172">
        <f t="shared" si="38"/>
        <v>0</v>
      </c>
    </row>
    <row r="159" spans="1:37" ht="66" customHeight="1">
      <c r="A159" s="153">
        <v>23.6</v>
      </c>
      <c r="B159" s="188" t="s">
        <v>281</v>
      </c>
      <c r="C159" s="168"/>
      <c r="D159" s="168"/>
      <c r="E159" s="168"/>
      <c r="F159" s="168"/>
      <c r="G159" s="168"/>
      <c r="H159" s="168"/>
      <c r="I159" s="168"/>
      <c r="J159" s="168"/>
      <c r="K159" s="168"/>
      <c r="L159" s="168"/>
      <c r="M159" s="168"/>
      <c r="N159" s="168"/>
      <c r="O159" s="168"/>
      <c r="P159" s="168"/>
      <c r="Q159" s="168"/>
      <c r="R159" s="168"/>
      <c r="S159" s="168"/>
      <c r="T159" s="168"/>
      <c r="U159" s="168"/>
      <c r="V159" s="168"/>
      <c r="W159" s="168"/>
      <c r="X159" s="168"/>
      <c r="Y159" s="168"/>
      <c r="Z159" s="168"/>
      <c r="AA159" s="168"/>
      <c r="AB159" s="168"/>
      <c r="AC159" s="168"/>
      <c r="AD159" s="168"/>
      <c r="AE159" s="168"/>
      <c r="AF159" s="168"/>
      <c r="AG159" s="169">
        <f t="shared" si="35"/>
        <v>0</v>
      </c>
      <c r="AH159" s="170">
        <f t="shared" si="30"/>
        <v>0</v>
      </c>
      <c r="AI159" s="171">
        <f t="shared" si="36"/>
        <v>0</v>
      </c>
      <c r="AJ159" s="170">
        <f t="shared" si="37"/>
        <v>0</v>
      </c>
      <c r="AK159" s="172">
        <f t="shared" si="38"/>
        <v>0</v>
      </c>
    </row>
    <row r="160" spans="1:37" ht="51" customHeight="1">
      <c r="A160" s="153">
        <v>23.7</v>
      </c>
      <c r="B160" s="190" t="s">
        <v>367</v>
      </c>
      <c r="C160" s="168"/>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c r="AF160" s="168"/>
      <c r="AG160" s="169">
        <f t="shared" si="35"/>
        <v>0</v>
      </c>
      <c r="AH160" s="170">
        <f t="shared" si="30"/>
        <v>0</v>
      </c>
      <c r="AI160" s="171">
        <f t="shared" si="36"/>
        <v>0</v>
      </c>
      <c r="AJ160" s="170">
        <f t="shared" si="37"/>
        <v>0</v>
      </c>
      <c r="AK160" s="172">
        <f t="shared" si="38"/>
        <v>0</v>
      </c>
    </row>
    <row r="161" spans="1:37" ht="34.799999999999997">
      <c r="A161" s="153">
        <v>23.8</v>
      </c>
      <c r="B161" s="190" t="s">
        <v>283</v>
      </c>
      <c r="C161" s="168"/>
      <c r="D161" s="168"/>
      <c r="E161" s="168"/>
      <c r="F161" s="168"/>
      <c r="G161" s="168"/>
      <c r="H161" s="168"/>
      <c r="I161" s="168"/>
      <c r="J161" s="168"/>
      <c r="K161" s="168"/>
      <c r="L161" s="168"/>
      <c r="M161" s="168"/>
      <c r="N161" s="168"/>
      <c r="O161" s="168"/>
      <c r="P161" s="168"/>
      <c r="Q161" s="168"/>
      <c r="R161" s="168"/>
      <c r="S161" s="168"/>
      <c r="T161" s="168"/>
      <c r="U161" s="168"/>
      <c r="V161" s="168"/>
      <c r="W161" s="168"/>
      <c r="X161" s="168"/>
      <c r="Y161" s="168"/>
      <c r="Z161" s="168"/>
      <c r="AA161" s="168"/>
      <c r="AB161" s="168"/>
      <c r="AC161" s="168"/>
      <c r="AD161" s="168"/>
      <c r="AE161" s="168"/>
      <c r="AF161" s="168"/>
      <c r="AG161" s="169">
        <f>COUNTIF(C161:AF161, "=MET")</f>
        <v>0</v>
      </c>
      <c r="AH161" s="170">
        <f t="shared" si="30"/>
        <v>0</v>
      </c>
      <c r="AI161" s="171">
        <f>COUNTIF(C161:AF161,"=NOT MET")</f>
        <v>0</v>
      </c>
      <c r="AJ161" s="170">
        <f>IF(SUM(AG161,AI161)=0,0,AI161/SUM(AG161,AI161))</f>
        <v>0</v>
      </c>
      <c r="AK161" s="172">
        <f>COUNTIF(C161:AF161,"=N/A")</f>
        <v>0</v>
      </c>
    </row>
    <row r="162" spans="1:37">
      <c r="A162" s="161" t="s">
        <v>356</v>
      </c>
      <c r="B162" s="161"/>
      <c r="C162" s="174"/>
      <c r="D162" s="174"/>
      <c r="E162" s="174"/>
      <c r="F162" s="174"/>
      <c r="G162" s="174"/>
      <c r="H162" s="174"/>
      <c r="I162" s="174"/>
      <c r="J162" s="174"/>
      <c r="K162" s="174"/>
      <c r="L162" s="174"/>
      <c r="M162" s="174"/>
      <c r="N162" s="174"/>
      <c r="O162" s="174"/>
      <c r="P162" s="174"/>
      <c r="Q162" s="174"/>
      <c r="R162" s="174"/>
      <c r="S162" s="174"/>
      <c r="T162" s="174"/>
      <c r="U162" s="174"/>
      <c r="V162" s="174"/>
      <c r="W162" s="174"/>
      <c r="X162" s="174"/>
      <c r="Y162" s="174"/>
      <c r="Z162" s="174"/>
      <c r="AA162" s="174"/>
      <c r="AB162" s="174"/>
      <c r="AC162" s="174"/>
      <c r="AD162" s="174"/>
      <c r="AE162" s="164"/>
      <c r="AF162" s="191"/>
      <c r="AG162" s="163"/>
      <c r="AH162" s="229"/>
      <c r="AI162" s="164"/>
      <c r="AJ162" s="164"/>
      <c r="AK162" s="165"/>
    </row>
    <row r="163" spans="1:37">
      <c r="A163" s="177">
        <v>24.1</v>
      </c>
      <c r="B163" s="192" t="s">
        <v>322</v>
      </c>
      <c r="C163" s="168"/>
      <c r="D163" s="168"/>
      <c r="E163" s="168"/>
      <c r="F163" s="168"/>
      <c r="G163" s="168"/>
      <c r="H163" s="168"/>
      <c r="I163" s="168"/>
      <c r="J163" s="168"/>
      <c r="K163" s="168"/>
      <c r="L163" s="168"/>
      <c r="M163" s="168"/>
      <c r="N163" s="168"/>
      <c r="O163" s="168"/>
      <c r="P163" s="168"/>
      <c r="Q163" s="168"/>
      <c r="R163" s="168"/>
      <c r="S163" s="168"/>
      <c r="T163" s="168"/>
      <c r="U163" s="168"/>
      <c r="V163" s="168"/>
      <c r="W163" s="168"/>
      <c r="X163" s="168"/>
      <c r="Y163" s="168"/>
      <c r="Z163" s="168"/>
      <c r="AA163" s="168"/>
      <c r="AB163" s="168"/>
      <c r="AC163" s="168"/>
      <c r="AD163" s="168"/>
      <c r="AE163" s="168"/>
      <c r="AF163" s="168"/>
      <c r="AG163" s="169">
        <f>COUNTIF(C163:AF163, "=MET")</f>
        <v>0</v>
      </c>
      <c r="AH163" s="170">
        <f t="shared" si="30"/>
        <v>0</v>
      </c>
      <c r="AI163" s="171">
        <f>COUNTIF(C163:AF163,"=NOT MET")</f>
        <v>0</v>
      </c>
      <c r="AJ163" s="170">
        <f>IF(SUM(AG163,AI163)=0,0,AI163/SUM(AG163,AI163))</f>
        <v>0</v>
      </c>
      <c r="AK163" s="172">
        <f>COUNTIF(C163:AF163,"=N/A")</f>
        <v>0</v>
      </c>
    </row>
    <row r="164" spans="1:37" ht="34.799999999999997">
      <c r="A164" s="177">
        <v>24.2</v>
      </c>
      <c r="B164" s="192" t="s">
        <v>323</v>
      </c>
      <c r="C164" s="168"/>
      <c r="D164" s="168"/>
      <c r="E164" s="168"/>
      <c r="F164" s="168"/>
      <c r="G164" s="168"/>
      <c r="H164" s="168"/>
      <c r="I164" s="168"/>
      <c r="J164" s="168"/>
      <c r="K164" s="168"/>
      <c r="L164" s="168"/>
      <c r="M164" s="168"/>
      <c r="N164" s="168"/>
      <c r="O164" s="168"/>
      <c r="P164" s="168"/>
      <c r="Q164" s="168"/>
      <c r="R164" s="168"/>
      <c r="S164" s="168"/>
      <c r="T164" s="168"/>
      <c r="U164" s="168"/>
      <c r="V164" s="168"/>
      <c r="W164" s="168"/>
      <c r="X164" s="168"/>
      <c r="Y164" s="168"/>
      <c r="Z164" s="168"/>
      <c r="AA164" s="168"/>
      <c r="AB164" s="168"/>
      <c r="AC164" s="168"/>
      <c r="AD164" s="168"/>
      <c r="AE164" s="168"/>
      <c r="AF164" s="168"/>
      <c r="AG164" s="169">
        <f t="shared" ref="AG164:AG169" si="39">COUNTIF(C164:AF164, "=MET")</f>
        <v>0</v>
      </c>
      <c r="AH164" s="170">
        <f t="shared" si="30"/>
        <v>0</v>
      </c>
      <c r="AI164" s="171">
        <f t="shared" ref="AI164:AI169" si="40">COUNTIF(C164:AF164,"=NOT MET")</f>
        <v>0</v>
      </c>
      <c r="AJ164" s="170">
        <f t="shared" ref="AJ164:AJ169" si="41">IF(SUM(AG164,AI164)=0,0,AI164/SUM(AG164,AI164))</f>
        <v>0</v>
      </c>
      <c r="AK164" s="172">
        <f t="shared" ref="AK164:AK169" si="42">COUNTIF(C164:AF164,"=N/A")</f>
        <v>0</v>
      </c>
    </row>
    <row r="165" spans="1:37">
      <c r="A165" s="177">
        <v>24.3</v>
      </c>
      <c r="B165" s="192" t="s">
        <v>324</v>
      </c>
      <c r="C165" s="168"/>
      <c r="D165" s="168"/>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8"/>
      <c r="AE165" s="168"/>
      <c r="AF165" s="168"/>
      <c r="AG165" s="169">
        <f t="shared" si="39"/>
        <v>0</v>
      </c>
      <c r="AH165" s="170">
        <f t="shared" si="30"/>
        <v>0</v>
      </c>
      <c r="AI165" s="171">
        <f t="shared" si="40"/>
        <v>0</v>
      </c>
      <c r="AJ165" s="170">
        <f t="shared" si="41"/>
        <v>0</v>
      </c>
      <c r="AK165" s="172">
        <f t="shared" si="42"/>
        <v>0</v>
      </c>
    </row>
    <row r="166" spans="1:37">
      <c r="A166" s="177">
        <v>24.4</v>
      </c>
      <c r="B166" s="192" t="s">
        <v>325</v>
      </c>
      <c r="C166" s="168"/>
      <c r="D166" s="168"/>
      <c r="E166" s="168"/>
      <c r="F166" s="168"/>
      <c r="G166" s="168"/>
      <c r="H166" s="168"/>
      <c r="I166" s="168"/>
      <c r="J166" s="168"/>
      <c r="K166" s="168"/>
      <c r="L166" s="168"/>
      <c r="M166" s="168"/>
      <c r="N166" s="168"/>
      <c r="O166" s="168"/>
      <c r="P166" s="168"/>
      <c r="Q166" s="168"/>
      <c r="R166" s="168"/>
      <c r="S166" s="168"/>
      <c r="T166" s="168"/>
      <c r="U166" s="168"/>
      <c r="V166" s="168"/>
      <c r="W166" s="168"/>
      <c r="X166" s="168"/>
      <c r="Y166" s="168"/>
      <c r="Z166" s="168"/>
      <c r="AA166" s="168"/>
      <c r="AB166" s="168"/>
      <c r="AC166" s="168"/>
      <c r="AD166" s="168"/>
      <c r="AE166" s="168"/>
      <c r="AF166" s="168"/>
      <c r="AG166" s="169">
        <f t="shared" si="39"/>
        <v>0</v>
      </c>
      <c r="AH166" s="170">
        <f t="shared" si="30"/>
        <v>0</v>
      </c>
      <c r="AI166" s="171">
        <f t="shared" si="40"/>
        <v>0</v>
      </c>
      <c r="AJ166" s="170">
        <f t="shared" si="41"/>
        <v>0</v>
      </c>
      <c r="AK166" s="172">
        <f t="shared" si="42"/>
        <v>0</v>
      </c>
    </row>
    <row r="167" spans="1:37" ht="23.4">
      <c r="A167" s="177">
        <v>24.5</v>
      </c>
      <c r="B167" s="192" t="s">
        <v>326</v>
      </c>
      <c r="C167" s="168"/>
      <c r="D167" s="168"/>
      <c r="E167" s="168"/>
      <c r="F167" s="168"/>
      <c r="G167" s="168"/>
      <c r="H167" s="168"/>
      <c r="I167" s="168"/>
      <c r="J167" s="168"/>
      <c r="K167" s="168"/>
      <c r="L167" s="168"/>
      <c r="M167" s="168"/>
      <c r="N167" s="168"/>
      <c r="O167" s="168"/>
      <c r="P167" s="168"/>
      <c r="Q167" s="168"/>
      <c r="R167" s="168"/>
      <c r="S167" s="168"/>
      <c r="T167" s="168"/>
      <c r="U167" s="168"/>
      <c r="V167" s="168"/>
      <c r="W167" s="168"/>
      <c r="X167" s="168"/>
      <c r="Y167" s="168"/>
      <c r="Z167" s="168"/>
      <c r="AA167" s="168"/>
      <c r="AB167" s="168"/>
      <c r="AC167" s="168"/>
      <c r="AD167" s="168"/>
      <c r="AE167" s="168"/>
      <c r="AF167" s="168"/>
      <c r="AG167" s="169">
        <f t="shared" si="39"/>
        <v>0</v>
      </c>
      <c r="AH167" s="170">
        <f t="shared" si="30"/>
        <v>0</v>
      </c>
      <c r="AI167" s="171">
        <f t="shared" si="40"/>
        <v>0</v>
      </c>
      <c r="AJ167" s="170">
        <f t="shared" si="41"/>
        <v>0</v>
      </c>
      <c r="AK167" s="172">
        <f t="shared" si="42"/>
        <v>0</v>
      </c>
    </row>
    <row r="168" spans="1:37">
      <c r="A168" s="177">
        <v>24.6</v>
      </c>
      <c r="B168" s="192" t="s">
        <v>327</v>
      </c>
      <c r="C168" s="168"/>
      <c r="D168" s="168"/>
      <c r="E168" s="168"/>
      <c r="F168" s="168"/>
      <c r="G168" s="168"/>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168"/>
      <c r="AE168" s="168"/>
      <c r="AF168" s="168"/>
      <c r="AG168" s="169">
        <f t="shared" si="39"/>
        <v>0</v>
      </c>
      <c r="AH168" s="170">
        <f t="shared" si="30"/>
        <v>0</v>
      </c>
      <c r="AI168" s="171">
        <f t="shared" si="40"/>
        <v>0</v>
      </c>
      <c r="AJ168" s="170">
        <f t="shared" si="41"/>
        <v>0</v>
      </c>
      <c r="AK168" s="172">
        <f t="shared" si="42"/>
        <v>0</v>
      </c>
    </row>
    <row r="169" spans="1:37" ht="23.4">
      <c r="A169" s="177">
        <v>24.7</v>
      </c>
      <c r="B169" s="192" t="s">
        <v>328</v>
      </c>
      <c r="C169" s="168"/>
      <c r="D169" s="168"/>
      <c r="E169" s="168"/>
      <c r="F169" s="168"/>
      <c r="G169" s="168"/>
      <c r="H169" s="168"/>
      <c r="I169" s="168"/>
      <c r="J169" s="168"/>
      <c r="K169" s="168"/>
      <c r="L169" s="168"/>
      <c r="M169" s="168"/>
      <c r="N169" s="168"/>
      <c r="O169" s="168"/>
      <c r="P169" s="168"/>
      <c r="Q169" s="168"/>
      <c r="R169" s="168"/>
      <c r="S169" s="168"/>
      <c r="T169" s="168"/>
      <c r="U169" s="168"/>
      <c r="V169" s="168"/>
      <c r="W169" s="168"/>
      <c r="X169" s="168"/>
      <c r="Y169" s="168"/>
      <c r="Z169" s="168"/>
      <c r="AA169" s="168"/>
      <c r="AB169" s="168"/>
      <c r="AC169" s="168"/>
      <c r="AD169" s="168"/>
      <c r="AE169" s="168"/>
      <c r="AF169" s="168"/>
      <c r="AG169" s="169">
        <f t="shared" si="39"/>
        <v>0</v>
      </c>
      <c r="AH169" s="170">
        <f t="shared" si="30"/>
        <v>0</v>
      </c>
      <c r="AI169" s="171">
        <f t="shared" si="40"/>
        <v>0</v>
      </c>
      <c r="AJ169" s="170">
        <f t="shared" si="41"/>
        <v>0</v>
      </c>
      <c r="AK169" s="172">
        <f t="shared" si="42"/>
        <v>0</v>
      </c>
    </row>
    <row r="170" spans="1:37" ht="23.4">
      <c r="A170" s="177">
        <v>24.8</v>
      </c>
      <c r="B170" s="192" t="s">
        <v>371</v>
      </c>
      <c r="C170" s="168"/>
      <c r="D170" s="168"/>
      <c r="E170" s="168"/>
      <c r="F170" s="168"/>
      <c r="G170" s="168"/>
      <c r="H170" s="168"/>
      <c r="I170" s="168"/>
      <c r="J170" s="168"/>
      <c r="K170" s="168"/>
      <c r="L170" s="168"/>
      <c r="M170" s="168"/>
      <c r="N170" s="168"/>
      <c r="O170" s="168"/>
      <c r="P170" s="168"/>
      <c r="Q170" s="168"/>
      <c r="R170" s="168"/>
      <c r="S170" s="168"/>
      <c r="T170" s="168"/>
      <c r="U170" s="168"/>
      <c r="V170" s="168"/>
      <c r="W170" s="168"/>
      <c r="X170" s="168"/>
      <c r="Y170" s="168"/>
      <c r="Z170" s="168"/>
      <c r="AA170" s="168"/>
      <c r="AB170" s="168"/>
      <c r="AC170" s="168"/>
      <c r="AD170" s="168"/>
      <c r="AE170" s="168"/>
      <c r="AF170" s="168"/>
      <c r="AG170" s="169">
        <f t="shared" ref="AG170:AG175" si="43">COUNTIF(C170:AF170, "=MET")</f>
        <v>0</v>
      </c>
      <c r="AH170" s="170">
        <f t="shared" si="30"/>
        <v>0</v>
      </c>
      <c r="AI170" s="171">
        <f t="shared" ref="AI170:AI175" si="44">COUNTIF(C170:AF170,"=NOT MET")</f>
        <v>0</v>
      </c>
      <c r="AJ170" s="170">
        <f t="shared" ref="AJ170:AJ175" si="45">IF(SUM(AG170,AI170)=0,0,AI170/SUM(AG170,AI170))</f>
        <v>0</v>
      </c>
      <c r="AK170" s="172">
        <f t="shared" ref="AK170:AK175" si="46">COUNTIF(C170:AF170,"=N/A")</f>
        <v>0</v>
      </c>
    </row>
    <row r="171" spans="1:37" ht="34.799999999999997">
      <c r="A171" s="177">
        <v>24.9</v>
      </c>
      <c r="B171" s="192" t="s">
        <v>372</v>
      </c>
      <c r="C171" s="168"/>
      <c r="D171" s="168"/>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c r="AF171" s="168"/>
      <c r="AG171" s="169">
        <f t="shared" si="43"/>
        <v>0</v>
      </c>
      <c r="AH171" s="170">
        <f t="shared" si="30"/>
        <v>0</v>
      </c>
      <c r="AI171" s="171">
        <f t="shared" si="44"/>
        <v>0</v>
      </c>
      <c r="AJ171" s="170">
        <f t="shared" si="45"/>
        <v>0</v>
      </c>
      <c r="AK171" s="172">
        <f t="shared" si="46"/>
        <v>0</v>
      </c>
    </row>
    <row r="172" spans="1:37" s="247" customFormat="1">
      <c r="A172" s="240" t="s">
        <v>378</v>
      </c>
      <c r="B172" s="241"/>
      <c r="C172" s="228"/>
      <c r="D172" s="228"/>
      <c r="E172" s="228"/>
      <c r="F172" s="228"/>
      <c r="G172" s="228"/>
      <c r="H172" s="228"/>
      <c r="I172" s="228"/>
      <c r="J172" s="228"/>
      <c r="K172" s="228"/>
      <c r="L172" s="228"/>
      <c r="M172" s="228"/>
      <c r="N172" s="228"/>
      <c r="O172" s="228"/>
      <c r="P172" s="228"/>
      <c r="Q172" s="228"/>
      <c r="R172" s="228"/>
      <c r="S172" s="228"/>
      <c r="T172" s="228"/>
      <c r="U172" s="228"/>
      <c r="V172" s="228"/>
      <c r="W172" s="228"/>
      <c r="X172" s="228"/>
      <c r="Y172" s="228"/>
      <c r="Z172" s="228"/>
      <c r="AA172" s="228"/>
      <c r="AB172" s="228"/>
      <c r="AC172" s="228"/>
      <c r="AD172" s="228"/>
      <c r="AE172" s="228"/>
      <c r="AF172" s="242"/>
      <c r="AG172" s="243"/>
      <c r="AH172" s="244"/>
      <c r="AI172" s="245"/>
      <c r="AJ172" s="244"/>
      <c r="AK172" s="246"/>
    </row>
    <row r="173" spans="1:37" s="247" customFormat="1">
      <c r="A173" s="248">
        <v>25.1</v>
      </c>
      <c r="B173" s="192" t="s">
        <v>379</v>
      </c>
      <c r="C173" s="168"/>
      <c r="D173" s="168"/>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68"/>
      <c r="AC173" s="168"/>
      <c r="AD173" s="168"/>
      <c r="AE173" s="168"/>
      <c r="AF173" s="168"/>
      <c r="AG173" s="249">
        <f t="shared" si="43"/>
        <v>0</v>
      </c>
      <c r="AH173" s="250">
        <f t="shared" si="30"/>
        <v>0</v>
      </c>
      <c r="AI173" s="236">
        <f t="shared" si="44"/>
        <v>0</v>
      </c>
      <c r="AJ173" s="250">
        <f t="shared" si="45"/>
        <v>0</v>
      </c>
      <c r="AK173" s="251">
        <f t="shared" si="46"/>
        <v>0</v>
      </c>
    </row>
    <row r="174" spans="1:37" s="247" customFormat="1">
      <c r="A174" s="248">
        <v>25.2</v>
      </c>
      <c r="B174" s="192" t="s">
        <v>380</v>
      </c>
      <c r="C174" s="168"/>
      <c r="D174" s="168"/>
      <c r="E174" s="168"/>
      <c r="F174" s="168"/>
      <c r="G174" s="168"/>
      <c r="H174" s="168"/>
      <c r="I174" s="168"/>
      <c r="J174" s="168"/>
      <c r="K174" s="168"/>
      <c r="L174" s="168"/>
      <c r="M174" s="168"/>
      <c r="N174" s="168"/>
      <c r="O174" s="168"/>
      <c r="P174" s="168"/>
      <c r="Q174" s="168"/>
      <c r="R174" s="168"/>
      <c r="S174" s="168"/>
      <c r="T174" s="168"/>
      <c r="U174" s="168"/>
      <c r="V174" s="168"/>
      <c r="W174" s="168"/>
      <c r="X174" s="168"/>
      <c r="Y174" s="168"/>
      <c r="Z174" s="168"/>
      <c r="AA174" s="168"/>
      <c r="AB174" s="168"/>
      <c r="AC174" s="168"/>
      <c r="AD174" s="168"/>
      <c r="AE174" s="168"/>
      <c r="AF174" s="168"/>
      <c r="AG174" s="249">
        <f t="shared" si="43"/>
        <v>0</v>
      </c>
      <c r="AH174" s="250">
        <f t="shared" si="30"/>
        <v>0</v>
      </c>
      <c r="AI174" s="236">
        <f t="shared" si="44"/>
        <v>0</v>
      </c>
      <c r="AJ174" s="250">
        <f t="shared" si="45"/>
        <v>0</v>
      </c>
      <c r="AK174" s="251">
        <f t="shared" si="46"/>
        <v>0</v>
      </c>
    </row>
    <row r="175" spans="1:37" s="247" customFormat="1" ht="23.4">
      <c r="A175" s="248">
        <v>25.3</v>
      </c>
      <c r="B175" s="192" t="s">
        <v>381</v>
      </c>
      <c r="C175" s="168"/>
      <c r="D175" s="168"/>
      <c r="E175" s="168"/>
      <c r="F175" s="168"/>
      <c r="G175" s="168"/>
      <c r="H175" s="168"/>
      <c r="I175" s="168"/>
      <c r="J175" s="168"/>
      <c r="K175" s="168"/>
      <c r="L175" s="168"/>
      <c r="M175" s="168"/>
      <c r="N175" s="168"/>
      <c r="O175" s="168"/>
      <c r="P175" s="168"/>
      <c r="Q175" s="168"/>
      <c r="R175" s="168"/>
      <c r="S175" s="168"/>
      <c r="T175" s="168"/>
      <c r="U175" s="168"/>
      <c r="V175" s="168"/>
      <c r="W175" s="168"/>
      <c r="X175" s="168"/>
      <c r="Y175" s="168"/>
      <c r="Z175" s="168"/>
      <c r="AA175" s="168"/>
      <c r="AB175" s="168"/>
      <c r="AC175" s="168"/>
      <c r="AD175" s="168"/>
      <c r="AE175" s="168"/>
      <c r="AF175" s="168"/>
      <c r="AG175" s="249">
        <f t="shared" si="43"/>
        <v>0</v>
      </c>
      <c r="AH175" s="250">
        <f t="shared" si="30"/>
        <v>0</v>
      </c>
      <c r="AI175" s="236">
        <f t="shared" si="44"/>
        <v>0</v>
      </c>
      <c r="AJ175" s="250">
        <f t="shared" si="45"/>
        <v>0</v>
      </c>
      <c r="AK175" s="251">
        <f t="shared" si="46"/>
        <v>0</v>
      </c>
    </row>
    <row r="176" spans="1:37" s="258" customFormat="1">
      <c r="A176" s="252" t="s">
        <v>382</v>
      </c>
      <c r="B176" s="252"/>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4"/>
      <c r="AG176" s="255"/>
      <c r="AH176" s="244"/>
      <c r="AI176" s="256"/>
      <c r="AJ176" s="256"/>
      <c r="AK176" s="257"/>
    </row>
    <row r="177" spans="1:37" s="247" customFormat="1">
      <c r="A177" s="259">
        <v>26.1</v>
      </c>
      <c r="B177" s="192" t="s">
        <v>137</v>
      </c>
      <c r="C177" s="168"/>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c r="AF177" s="168"/>
      <c r="AG177" s="249">
        <f t="shared" ref="AG177:AG182" si="47">COUNTIF(C177:AF177, "=MET")</f>
        <v>0</v>
      </c>
      <c r="AH177" s="250">
        <f t="shared" si="30"/>
        <v>0</v>
      </c>
      <c r="AI177" s="236">
        <f t="shared" ref="AI177:AI182" si="48">COUNTIF(C177:AF177,"=NOT MET")</f>
        <v>0</v>
      </c>
      <c r="AJ177" s="250">
        <f t="shared" ref="AJ177:AJ182" si="49">IF(SUM(AG177,AI177)=0,0,AI177/SUM(AG177,AI177))</f>
        <v>0</v>
      </c>
      <c r="AK177" s="251">
        <f t="shared" ref="AK177:AK182" si="50">COUNTIF(C177:AF177,"=N/A")</f>
        <v>0</v>
      </c>
    </row>
    <row r="178" spans="1:37" s="247" customFormat="1">
      <c r="A178" s="259"/>
      <c r="B178" s="193" t="s">
        <v>138</v>
      </c>
      <c r="C178" s="168"/>
      <c r="D178" s="168"/>
      <c r="E178" s="168"/>
      <c r="F178" s="168"/>
      <c r="G178" s="168"/>
      <c r="H178" s="168"/>
      <c r="I178" s="168"/>
      <c r="J178" s="168"/>
      <c r="K178" s="168"/>
      <c r="L178" s="168"/>
      <c r="M178" s="168"/>
      <c r="N178" s="168"/>
      <c r="O178" s="168"/>
      <c r="P178" s="168"/>
      <c r="Q178" s="168"/>
      <c r="R178" s="168"/>
      <c r="S178" s="168"/>
      <c r="T178" s="168"/>
      <c r="U178" s="168"/>
      <c r="V178" s="168"/>
      <c r="W178" s="168"/>
      <c r="X178" s="168"/>
      <c r="Y178" s="168"/>
      <c r="Z178" s="168"/>
      <c r="AA178" s="168"/>
      <c r="AB178" s="168"/>
      <c r="AC178" s="168"/>
      <c r="AD178" s="168"/>
      <c r="AE178" s="168"/>
      <c r="AF178" s="168"/>
      <c r="AG178" s="249"/>
      <c r="AH178" s="250">
        <f t="shared" si="30"/>
        <v>0</v>
      </c>
      <c r="AI178" s="236"/>
      <c r="AJ178" s="250"/>
      <c r="AK178" s="251"/>
    </row>
    <row r="179" spans="1:37" s="247" customFormat="1">
      <c r="A179" s="259">
        <v>26.2</v>
      </c>
      <c r="B179" s="192" t="s">
        <v>139</v>
      </c>
      <c r="C179" s="168"/>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c r="AF179" s="168"/>
      <c r="AG179" s="249">
        <f t="shared" si="47"/>
        <v>0</v>
      </c>
      <c r="AH179" s="250">
        <f t="shared" si="30"/>
        <v>0</v>
      </c>
      <c r="AI179" s="236">
        <f t="shared" si="48"/>
        <v>0</v>
      </c>
      <c r="AJ179" s="250">
        <f t="shared" si="49"/>
        <v>0</v>
      </c>
      <c r="AK179" s="251">
        <f t="shared" si="50"/>
        <v>0</v>
      </c>
    </row>
    <row r="180" spans="1:37" s="247" customFormat="1" ht="23.4">
      <c r="A180" s="259">
        <v>26.3</v>
      </c>
      <c r="B180" s="192" t="s">
        <v>140</v>
      </c>
      <c r="C180" s="168"/>
      <c r="D180" s="168"/>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c r="AF180" s="168"/>
      <c r="AG180" s="249">
        <f t="shared" si="47"/>
        <v>0</v>
      </c>
      <c r="AH180" s="250">
        <f t="shared" si="30"/>
        <v>0</v>
      </c>
      <c r="AI180" s="236">
        <f t="shared" si="48"/>
        <v>0</v>
      </c>
      <c r="AJ180" s="250">
        <f t="shared" si="49"/>
        <v>0</v>
      </c>
      <c r="AK180" s="251">
        <f t="shared" si="50"/>
        <v>0</v>
      </c>
    </row>
    <row r="181" spans="1:37" s="247" customFormat="1" ht="23.4">
      <c r="A181" s="259">
        <v>26.4</v>
      </c>
      <c r="B181" s="192" t="s">
        <v>141</v>
      </c>
      <c r="C181" s="168"/>
      <c r="D181" s="168"/>
      <c r="E181" s="168"/>
      <c r="F181" s="168"/>
      <c r="G181" s="168"/>
      <c r="H181" s="168"/>
      <c r="I181" s="168"/>
      <c r="J181" s="168"/>
      <c r="K181" s="168"/>
      <c r="L181" s="168"/>
      <c r="M181" s="168"/>
      <c r="N181" s="168"/>
      <c r="O181" s="168"/>
      <c r="P181" s="168"/>
      <c r="Q181" s="168"/>
      <c r="R181" s="168"/>
      <c r="S181" s="168"/>
      <c r="T181" s="168"/>
      <c r="U181" s="168"/>
      <c r="V181" s="168"/>
      <c r="W181" s="168"/>
      <c r="X181" s="168"/>
      <c r="Y181" s="168"/>
      <c r="Z181" s="168"/>
      <c r="AA181" s="168"/>
      <c r="AB181" s="168"/>
      <c r="AC181" s="168"/>
      <c r="AD181" s="168"/>
      <c r="AE181" s="168"/>
      <c r="AF181" s="168"/>
      <c r="AG181" s="249">
        <f t="shared" si="47"/>
        <v>0</v>
      </c>
      <c r="AH181" s="250">
        <f t="shared" si="30"/>
        <v>0</v>
      </c>
      <c r="AI181" s="236">
        <f t="shared" si="48"/>
        <v>0</v>
      </c>
      <c r="AJ181" s="250">
        <f t="shared" si="49"/>
        <v>0</v>
      </c>
      <c r="AK181" s="251">
        <f t="shared" si="50"/>
        <v>0</v>
      </c>
    </row>
    <row r="182" spans="1:37" s="247" customFormat="1">
      <c r="A182" s="259">
        <v>26.5</v>
      </c>
      <c r="B182" s="192" t="s">
        <v>142</v>
      </c>
      <c r="C182" s="168"/>
      <c r="D182" s="168"/>
      <c r="E182" s="168"/>
      <c r="F182" s="168"/>
      <c r="G182" s="168"/>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168"/>
      <c r="AE182" s="168"/>
      <c r="AF182" s="168"/>
      <c r="AG182" s="249">
        <f t="shared" si="47"/>
        <v>0</v>
      </c>
      <c r="AH182" s="250">
        <f t="shared" si="30"/>
        <v>0</v>
      </c>
      <c r="AI182" s="236">
        <f t="shared" si="48"/>
        <v>0</v>
      </c>
      <c r="AJ182" s="250">
        <f t="shared" si="49"/>
        <v>0</v>
      </c>
      <c r="AK182" s="251">
        <f t="shared" si="50"/>
        <v>0</v>
      </c>
    </row>
    <row r="183" spans="1:37" ht="12.6" thickBot="1">
      <c r="A183" s="153"/>
      <c r="B183" s="194" t="s">
        <v>181</v>
      </c>
      <c r="C183" s="168"/>
      <c r="D183" s="168"/>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95">
        <f>COUNTIF(C183:AF183, "=MET")</f>
        <v>0</v>
      </c>
      <c r="AH183" s="170">
        <f t="shared" si="30"/>
        <v>0</v>
      </c>
      <c r="AI183" s="197">
        <f>COUNTIF(C183:AF183,"=NOT MET")</f>
        <v>0</v>
      </c>
      <c r="AJ183" s="196">
        <f>IF(SUM(AG183,AI183)=0,0,AI183/SUM(AG183,AI183))</f>
        <v>0</v>
      </c>
      <c r="AK183" s="198">
        <f>COUNTIF(C183:AF183,"=N/A")</f>
        <v>0</v>
      </c>
    </row>
    <row r="184" spans="1:37" ht="12.6" thickBot="1"/>
    <row r="185" spans="1:37">
      <c r="B185" s="202" t="s">
        <v>73</v>
      </c>
      <c r="C185" s="203">
        <f>COUNTIF(C9:C182,"=Met")</f>
        <v>0</v>
      </c>
      <c r="D185" s="203">
        <f t="shared" ref="D185:AF185" si="51">COUNTIF(D9:D182,"=Met")</f>
        <v>0</v>
      </c>
      <c r="E185" s="203">
        <f t="shared" si="51"/>
        <v>0</v>
      </c>
      <c r="F185" s="203">
        <f t="shared" si="51"/>
        <v>0</v>
      </c>
      <c r="G185" s="203">
        <f t="shared" si="51"/>
        <v>0</v>
      </c>
      <c r="H185" s="203">
        <f t="shared" si="51"/>
        <v>0</v>
      </c>
      <c r="I185" s="203">
        <f t="shared" si="51"/>
        <v>0</v>
      </c>
      <c r="J185" s="203">
        <f t="shared" si="51"/>
        <v>0</v>
      </c>
      <c r="K185" s="203">
        <f t="shared" si="51"/>
        <v>0</v>
      </c>
      <c r="L185" s="203">
        <f t="shared" si="51"/>
        <v>0</v>
      </c>
      <c r="M185" s="203">
        <f t="shared" si="51"/>
        <v>0</v>
      </c>
      <c r="N185" s="203">
        <f t="shared" si="51"/>
        <v>0</v>
      </c>
      <c r="O185" s="203">
        <f t="shared" si="51"/>
        <v>0</v>
      </c>
      <c r="P185" s="203">
        <f t="shared" si="51"/>
        <v>0</v>
      </c>
      <c r="Q185" s="203">
        <f t="shared" si="51"/>
        <v>0</v>
      </c>
      <c r="R185" s="203">
        <f t="shared" si="51"/>
        <v>0</v>
      </c>
      <c r="S185" s="203">
        <f t="shared" si="51"/>
        <v>0</v>
      </c>
      <c r="T185" s="203">
        <f t="shared" si="51"/>
        <v>0</v>
      </c>
      <c r="U185" s="203">
        <f t="shared" si="51"/>
        <v>0</v>
      </c>
      <c r="V185" s="203">
        <f t="shared" si="51"/>
        <v>0</v>
      </c>
      <c r="W185" s="203">
        <f t="shared" si="51"/>
        <v>0</v>
      </c>
      <c r="X185" s="203">
        <f t="shared" si="51"/>
        <v>0</v>
      </c>
      <c r="Y185" s="203">
        <f t="shared" si="51"/>
        <v>0</v>
      </c>
      <c r="Z185" s="203">
        <f t="shared" si="51"/>
        <v>0</v>
      </c>
      <c r="AA185" s="203">
        <f t="shared" si="51"/>
        <v>0</v>
      </c>
      <c r="AB185" s="203">
        <f t="shared" si="51"/>
        <v>0</v>
      </c>
      <c r="AC185" s="203">
        <f t="shared" si="51"/>
        <v>0</v>
      </c>
      <c r="AD185" s="203">
        <f t="shared" si="51"/>
        <v>0</v>
      </c>
      <c r="AE185" s="203">
        <f t="shared" si="51"/>
        <v>0</v>
      </c>
      <c r="AF185" s="220">
        <f t="shared" si="51"/>
        <v>0</v>
      </c>
    </row>
    <row r="186" spans="1:37">
      <c r="B186" s="202" t="s">
        <v>74</v>
      </c>
      <c r="C186" s="204">
        <f>IF(SUM(C185,C187)=0,0,C185/SUM(C185,C187))</f>
        <v>0</v>
      </c>
      <c r="D186" s="204">
        <f t="shared" ref="D186:AF186" si="52">IF(SUM(D185,D187)=0,0,D185/SUM(D185,D187))</f>
        <v>0</v>
      </c>
      <c r="E186" s="204">
        <f t="shared" si="52"/>
        <v>0</v>
      </c>
      <c r="F186" s="204">
        <f t="shared" si="52"/>
        <v>0</v>
      </c>
      <c r="G186" s="204">
        <f t="shared" si="52"/>
        <v>0</v>
      </c>
      <c r="H186" s="204">
        <f t="shared" si="52"/>
        <v>0</v>
      </c>
      <c r="I186" s="204">
        <f t="shared" si="52"/>
        <v>0</v>
      </c>
      <c r="J186" s="204">
        <f t="shared" si="52"/>
        <v>0</v>
      </c>
      <c r="K186" s="204">
        <f t="shared" si="52"/>
        <v>0</v>
      </c>
      <c r="L186" s="204">
        <f t="shared" si="52"/>
        <v>0</v>
      </c>
      <c r="M186" s="204">
        <f t="shared" si="52"/>
        <v>0</v>
      </c>
      <c r="N186" s="204">
        <f t="shared" si="52"/>
        <v>0</v>
      </c>
      <c r="O186" s="204">
        <f t="shared" si="52"/>
        <v>0</v>
      </c>
      <c r="P186" s="204">
        <f t="shared" si="52"/>
        <v>0</v>
      </c>
      <c r="Q186" s="204">
        <f t="shared" si="52"/>
        <v>0</v>
      </c>
      <c r="R186" s="204">
        <f t="shared" si="52"/>
        <v>0</v>
      </c>
      <c r="S186" s="204">
        <f t="shared" si="52"/>
        <v>0</v>
      </c>
      <c r="T186" s="204">
        <f t="shared" si="52"/>
        <v>0</v>
      </c>
      <c r="U186" s="204">
        <f t="shared" si="52"/>
        <v>0</v>
      </c>
      <c r="V186" s="204">
        <f t="shared" si="52"/>
        <v>0</v>
      </c>
      <c r="W186" s="204">
        <f t="shared" si="52"/>
        <v>0</v>
      </c>
      <c r="X186" s="204">
        <f t="shared" si="52"/>
        <v>0</v>
      </c>
      <c r="Y186" s="204">
        <f t="shared" si="52"/>
        <v>0</v>
      </c>
      <c r="Z186" s="204">
        <f t="shared" si="52"/>
        <v>0</v>
      </c>
      <c r="AA186" s="204">
        <f t="shared" si="52"/>
        <v>0</v>
      </c>
      <c r="AB186" s="204">
        <f t="shared" si="52"/>
        <v>0</v>
      </c>
      <c r="AC186" s="204">
        <f t="shared" si="52"/>
        <v>0</v>
      </c>
      <c r="AD186" s="204">
        <f t="shared" si="52"/>
        <v>0</v>
      </c>
      <c r="AE186" s="204">
        <f t="shared" si="52"/>
        <v>0</v>
      </c>
      <c r="AF186" s="221">
        <f t="shared" si="52"/>
        <v>0</v>
      </c>
    </row>
    <row r="187" spans="1:37">
      <c r="B187" s="202" t="s">
        <v>75</v>
      </c>
      <c r="C187" s="205">
        <f>COUNTIF(C9:C182,"=Not Met")</f>
        <v>0</v>
      </c>
      <c r="D187" s="205">
        <f t="shared" ref="D187:AF187" si="53">COUNTIF(D9:D182,"=Not Met")</f>
        <v>0</v>
      </c>
      <c r="E187" s="205">
        <f t="shared" si="53"/>
        <v>0</v>
      </c>
      <c r="F187" s="205">
        <f t="shared" si="53"/>
        <v>0</v>
      </c>
      <c r="G187" s="205">
        <f t="shared" si="53"/>
        <v>0</v>
      </c>
      <c r="H187" s="205">
        <f t="shared" si="53"/>
        <v>0</v>
      </c>
      <c r="I187" s="205">
        <f t="shared" si="53"/>
        <v>0</v>
      </c>
      <c r="J187" s="205">
        <f t="shared" si="53"/>
        <v>0</v>
      </c>
      <c r="K187" s="205">
        <f t="shared" si="53"/>
        <v>0</v>
      </c>
      <c r="L187" s="205">
        <f t="shared" si="53"/>
        <v>0</v>
      </c>
      <c r="M187" s="205">
        <f t="shared" si="53"/>
        <v>0</v>
      </c>
      <c r="N187" s="205">
        <f t="shared" si="53"/>
        <v>0</v>
      </c>
      <c r="O187" s="205">
        <f t="shared" si="53"/>
        <v>0</v>
      </c>
      <c r="P187" s="205">
        <f t="shared" si="53"/>
        <v>0</v>
      </c>
      <c r="Q187" s="205">
        <f t="shared" si="53"/>
        <v>0</v>
      </c>
      <c r="R187" s="205">
        <f t="shared" si="53"/>
        <v>0</v>
      </c>
      <c r="S187" s="205">
        <f t="shared" si="53"/>
        <v>0</v>
      </c>
      <c r="T187" s="205">
        <f t="shared" si="53"/>
        <v>0</v>
      </c>
      <c r="U187" s="205">
        <f t="shared" si="53"/>
        <v>0</v>
      </c>
      <c r="V187" s="205">
        <f t="shared" si="53"/>
        <v>0</v>
      </c>
      <c r="W187" s="205">
        <f t="shared" si="53"/>
        <v>0</v>
      </c>
      <c r="X187" s="205">
        <f t="shared" si="53"/>
        <v>0</v>
      </c>
      <c r="Y187" s="205">
        <f t="shared" si="53"/>
        <v>0</v>
      </c>
      <c r="Z187" s="205">
        <f t="shared" si="53"/>
        <v>0</v>
      </c>
      <c r="AA187" s="205">
        <f t="shared" si="53"/>
        <v>0</v>
      </c>
      <c r="AB187" s="205">
        <f t="shared" si="53"/>
        <v>0</v>
      </c>
      <c r="AC187" s="205">
        <f t="shared" si="53"/>
        <v>0</v>
      </c>
      <c r="AD187" s="205">
        <f t="shared" si="53"/>
        <v>0</v>
      </c>
      <c r="AE187" s="205">
        <f t="shared" si="53"/>
        <v>0</v>
      </c>
      <c r="AF187" s="222">
        <f t="shared" si="53"/>
        <v>0</v>
      </c>
    </row>
    <row r="188" spans="1:37">
      <c r="B188" s="202" t="s">
        <v>76</v>
      </c>
      <c r="C188" s="204">
        <f>IF(SUM(C185,C187)=0,0,C187/SUM(C185,C187))</f>
        <v>0</v>
      </c>
      <c r="D188" s="204">
        <f t="shared" ref="D188:AF188" si="54">IF(SUM(D185,D187)=0,0,D187/SUM(D185,D187))</f>
        <v>0</v>
      </c>
      <c r="E188" s="204">
        <f t="shared" si="54"/>
        <v>0</v>
      </c>
      <c r="F188" s="204">
        <f t="shared" si="54"/>
        <v>0</v>
      </c>
      <c r="G188" s="204">
        <f t="shared" si="54"/>
        <v>0</v>
      </c>
      <c r="H188" s="204">
        <f t="shared" si="54"/>
        <v>0</v>
      </c>
      <c r="I188" s="204">
        <f t="shared" si="54"/>
        <v>0</v>
      </c>
      <c r="J188" s="204">
        <f t="shared" si="54"/>
        <v>0</v>
      </c>
      <c r="K188" s="204">
        <f t="shared" si="54"/>
        <v>0</v>
      </c>
      <c r="L188" s="204">
        <f t="shared" si="54"/>
        <v>0</v>
      </c>
      <c r="M188" s="204">
        <f t="shared" si="54"/>
        <v>0</v>
      </c>
      <c r="N188" s="204">
        <f t="shared" si="54"/>
        <v>0</v>
      </c>
      <c r="O188" s="204">
        <f t="shared" si="54"/>
        <v>0</v>
      </c>
      <c r="P188" s="204">
        <f t="shared" si="54"/>
        <v>0</v>
      </c>
      <c r="Q188" s="204">
        <f t="shared" si="54"/>
        <v>0</v>
      </c>
      <c r="R188" s="204">
        <f t="shared" si="54"/>
        <v>0</v>
      </c>
      <c r="S188" s="204">
        <f t="shared" si="54"/>
        <v>0</v>
      </c>
      <c r="T188" s="204">
        <f t="shared" si="54"/>
        <v>0</v>
      </c>
      <c r="U188" s="204">
        <f t="shared" si="54"/>
        <v>0</v>
      </c>
      <c r="V188" s="204">
        <f t="shared" si="54"/>
        <v>0</v>
      </c>
      <c r="W188" s="204">
        <f t="shared" si="54"/>
        <v>0</v>
      </c>
      <c r="X188" s="204">
        <f t="shared" si="54"/>
        <v>0</v>
      </c>
      <c r="Y188" s="204">
        <f t="shared" si="54"/>
        <v>0</v>
      </c>
      <c r="Z188" s="204">
        <f t="shared" si="54"/>
        <v>0</v>
      </c>
      <c r="AA188" s="204">
        <f t="shared" si="54"/>
        <v>0</v>
      </c>
      <c r="AB188" s="204">
        <f t="shared" si="54"/>
        <v>0</v>
      </c>
      <c r="AC188" s="204">
        <f t="shared" si="54"/>
        <v>0</v>
      </c>
      <c r="AD188" s="204">
        <f t="shared" si="54"/>
        <v>0</v>
      </c>
      <c r="AE188" s="204">
        <f t="shared" si="54"/>
        <v>0</v>
      </c>
      <c r="AF188" s="221">
        <f t="shared" si="54"/>
        <v>0</v>
      </c>
    </row>
    <row r="189" spans="1:37" ht="12.6" thickBot="1">
      <c r="B189" s="202" t="s">
        <v>77</v>
      </c>
      <c r="C189" s="206">
        <f>COUNTIF(C9:C182,"=N/A")</f>
        <v>0</v>
      </c>
      <c r="D189" s="206">
        <f t="shared" ref="D189:AF189" si="55">COUNTIF(D9:D182,"=N/A")</f>
        <v>0</v>
      </c>
      <c r="E189" s="206">
        <f t="shared" si="55"/>
        <v>0</v>
      </c>
      <c r="F189" s="206">
        <f t="shared" si="55"/>
        <v>0</v>
      </c>
      <c r="G189" s="206">
        <f t="shared" si="55"/>
        <v>0</v>
      </c>
      <c r="H189" s="206">
        <f t="shared" si="55"/>
        <v>0</v>
      </c>
      <c r="I189" s="206">
        <f t="shared" si="55"/>
        <v>0</v>
      </c>
      <c r="J189" s="206">
        <f t="shared" si="55"/>
        <v>0</v>
      </c>
      <c r="K189" s="206">
        <f t="shared" si="55"/>
        <v>0</v>
      </c>
      <c r="L189" s="206">
        <f t="shared" si="55"/>
        <v>0</v>
      </c>
      <c r="M189" s="206">
        <f t="shared" si="55"/>
        <v>0</v>
      </c>
      <c r="N189" s="206">
        <f t="shared" si="55"/>
        <v>0</v>
      </c>
      <c r="O189" s="206">
        <f t="shared" si="55"/>
        <v>0</v>
      </c>
      <c r="P189" s="206">
        <f t="shared" si="55"/>
        <v>0</v>
      </c>
      <c r="Q189" s="206">
        <f t="shared" si="55"/>
        <v>0</v>
      </c>
      <c r="R189" s="206">
        <f t="shared" si="55"/>
        <v>0</v>
      </c>
      <c r="S189" s="206">
        <f t="shared" si="55"/>
        <v>0</v>
      </c>
      <c r="T189" s="206">
        <f t="shared" si="55"/>
        <v>0</v>
      </c>
      <c r="U189" s="206">
        <f t="shared" si="55"/>
        <v>0</v>
      </c>
      <c r="V189" s="206">
        <f t="shared" si="55"/>
        <v>0</v>
      </c>
      <c r="W189" s="206">
        <f t="shared" si="55"/>
        <v>0</v>
      </c>
      <c r="X189" s="206">
        <f t="shared" si="55"/>
        <v>0</v>
      </c>
      <c r="Y189" s="206">
        <f t="shared" si="55"/>
        <v>0</v>
      </c>
      <c r="Z189" s="206">
        <f t="shared" si="55"/>
        <v>0</v>
      </c>
      <c r="AA189" s="206">
        <f t="shared" si="55"/>
        <v>0</v>
      </c>
      <c r="AB189" s="206">
        <f t="shared" si="55"/>
        <v>0</v>
      </c>
      <c r="AC189" s="206">
        <f t="shared" si="55"/>
        <v>0</v>
      </c>
      <c r="AD189" s="206">
        <f t="shared" si="55"/>
        <v>0</v>
      </c>
      <c r="AE189" s="206">
        <f t="shared" si="55"/>
        <v>0</v>
      </c>
      <c r="AF189" s="223">
        <f t="shared" si="55"/>
        <v>0</v>
      </c>
    </row>
    <row r="190" spans="1:37" ht="12.6" thickBot="1">
      <c r="B190" s="202"/>
    </row>
    <row r="191" spans="1:37" ht="14.7" customHeight="1">
      <c r="B191" s="202"/>
      <c r="C191" s="307" t="s">
        <v>183</v>
      </c>
      <c r="D191" s="308"/>
      <c r="E191" s="308"/>
      <c r="F191" s="308"/>
      <c r="G191" s="308"/>
      <c r="H191" s="308"/>
      <c r="I191" s="308"/>
      <c r="J191" s="308"/>
      <c r="K191" s="308"/>
      <c r="L191" s="308"/>
      <c r="M191" s="308"/>
      <c r="N191" s="308"/>
      <c r="O191" s="308"/>
      <c r="P191" s="308"/>
      <c r="Q191" s="308"/>
      <c r="R191" s="308"/>
      <c r="S191" s="308"/>
      <c r="T191" s="308"/>
      <c r="U191" s="308"/>
      <c r="V191" s="308"/>
      <c r="W191" s="308"/>
      <c r="X191" s="308"/>
      <c r="Y191" s="308"/>
      <c r="Z191" s="308"/>
      <c r="AA191" s="308"/>
      <c r="AB191" s="308"/>
      <c r="AC191" s="308"/>
      <c r="AD191" s="308"/>
      <c r="AE191" s="308"/>
      <c r="AF191" s="309"/>
    </row>
    <row r="192" spans="1:37" ht="14.7" customHeight="1">
      <c r="B192" s="202"/>
      <c r="C192" s="310"/>
      <c r="D192" s="311"/>
      <c r="E192" s="311"/>
      <c r="F192" s="311"/>
      <c r="G192" s="311"/>
      <c r="H192" s="311"/>
      <c r="I192" s="311"/>
      <c r="J192" s="311"/>
      <c r="K192" s="311"/>
      <c r="L192" s="311"/>
      <c r="M192" s="311"/>
      <c r="N192" s="311"/>
      <c r="O192" s="311"/>
      <c r="P192" s="311"/>
      <c r="Q192" s="311"/>
      <c r="R192" s="311"/>
      <c r="S192" s="311"/>
      <c r="T192" s="311"/>
      <c r="U192" s="311"/>
      <c r="V192" s="311"/>
      <c r="W192" s="311"/>
      <c r="X192" s="311"/>
      <c r="Y192" s="311"/>
      <c r="Z192" s="311"/>
      <c r="AA192" s="311"/>
      <c r="AB192" s="311"/>
      <c r="AC192" s="311"/>
      <c r="AD192" s="311"/>
      <c r="AE192" s="311"/>
      <c r="AF192" s="312"/>
    </row>
    <row r="193" spans="1:37" ht="14.7" customHeight="1">
      <c r="B193" s="202"/>
      <c r="C193" s="310"/>
      <c r="D193" s="311"/>
      <c r="E193" s="311"/>
      <c r="F193" s="311"/>
      <c r="G193" s="311"/>
      <c r="H193" s="311"/>
      <c r="I193" s="311"/>
      <c r="J193" s="311"/>
      <c r="K193" s="311"/>
      <c r="L193" s="311"/>
      <c r="M193" s="311"/>
      <c r="N193" s="311"/>
      <c r="O193" s="311"/>
      <c r="P193" s="311"/>
      <c r="Q193" s="311"/>
      <c r="R193" s="311"/>
      <c r="S193" s="311"/>
      <c r="T193" s="311"/>
      <c r="U193" s="311"/>
      <c r="V193" s="311"/>
      <c r="W193" s="311"/>
      <c r="X193" s="311"/>
      <c r="Y193" s="311"/>
      <c r="Z193" s="311"/>
      <c r="AA193" s="311"/>
      <c r="AB193" s="311"/>
      <c r="AC193" s="311"/>
      <c r="AD193" s="311"/>
      <c r="AE193" s="311"/>
      <c r="AF193" s="312"/>
    </row>
    <row r="194" spans="1:37" ht="14.7" customHeight="1">
      <c r="B194" s="202"/>
      <c r="C194" s="310"/>
      <c r="D194" s="311"/>
      <c r="E194" s="311"/>
      <c r="F194" s="311"/>
      <c r="G194" s="311"/>
      <c r="H194" s="311"/>
      <c r="I194" s="311"/>
      <c r="J194" s="311"/>
      <c r="K194" s="311"/>
      <c r="L194" s="311"/>
      <c r="M194" s="311"/>
      <c r="N194" s="311"/>
      <c r="O194" s="311"/>
      <c r="P194" s="311"/>
      <c r="Q194" s="311"/>
      <c r="R194" s="311"/>
      <c r="S194" s="311"/>
      <c r="T194" s="311"/>
      <c r="U194" s="311"/>
      <c r="V194" s="311"/>
      <c r="W194" s="311"/>
      <c r="X194" s="311"/>
      <c r="Y194" s="311"/>
      <c r="Z194" s="311"/>
      <c r="AA194" s="311"/>
      <c r="AB194" s="311"/>
      <c r="AC194" s="311"/>
      <c r="AD194" s="311"/>
      <c r="AE194" s="311"/>
      <c r="AF194" s="312"/>
    </row>
    <row r="195" spans="1:37" ht="14.7" customHeight="1">
      <c r="C195" s="310"/>
      <c r="D195" s="311"/>
      <c r="E195" s="311"/>
      <c r="F195" s="311"/>
      <c r="G195" s="311"/>
      <c r="H195" s="311"/>
      <c r="I195" s="311"/>
      <c r="J195" s="311"/>
      <c r="K195" s="311"/>
      <c r="L195" s="311"/>
      <c r="M195" s="311"/>
      <c r="N195" s="311"/>
      <c r="O195" s="311"/>
      <c r="P195" s="311"/>
      <c r="Q195" s="311"/>
      <c r="R195" s="311"/>
      <c r="S195" s="311"/>
      <c r="T195" s="311"/>
      <c r="U195" s="311"/>
      <c r="V195" s="311"/>
      <c r="W195" s="311"/>
      <c r="X195" s="311"/>
      <c r="Y195" s="311"/>
      <c r="Z195" s="311"/>
      <c r="AA195" s="311"/>
      <c r="AB195" s="311"/>
      <c r="AC195" s="311"/>
      <c r="AD195" s="311"/>
      <c r="AE195" s="311"/>
      <c r="AF195" s="312"/>
    </row>
    <row r="196" spans="1:37" ht="14.7" customHeight="1">
      <c r="A196" s="160"/>
      <c r="B196" s="150"/>
      <c r="C196" s="310"/>
      <c r="D196" s="311"/>
      <c r="E196" s="311"/>
      <c r="F196" s="311"/>
      <c r="G196" s="311"/>
      <c r="H196" s="311"/>
      <c r="I196" s="311"/>
      <c r="J196" s="311"/>
      <c r="K196" s="311"/>
      <c r="L196" s="311"/>
      <c r="M196" s="311"/>
      <c r="N196" s="311"/>
      <c r="O196" s="311"/>
      <c r="P196" s="311"/>
      <c r="Q196" s="311"/>
      <c r="R196" s="311"/>
      <c r="S196" s="311"/>
      <c r="T196" s="311"/>
      <c r="U196" s="311"/>
      <c r="V196" s="311"/>
      <c r="W196" s="311"/>
      <c r="X196" s="311"/>
      <c r="Y196" s="311"/>
      <c r="Z196" s="311"/>
      <c r="AA196" s="311"/>
      <c r="AB196" s="311"/>
      <c r="AC196" s="311"/>
      <c r="AD196" s="311"/>
      <c r="AE196" s="311"/>
      <c r="AF196" s="312"/>
      <c r="AG196" s="150"/>
      <c r="AH196" s="150"/>
      <c r="AI196" s="150"/>
      <c r="AJ196" s="150"/>
      <c r="AK196" s="150"/>
    </row>
    <row r="197" spans="1:37" ht="14.7" customHeight="1">
      <c r="A197" s="160"/>
      <c r="B197" s="150"/>
      <c r="C197" s="310"/>
      <c r="D197" s="311"/>
      <c r="E197" s="311"/>
      <c r="F197" s="311"/>
      <c r="G197" s="311"/>
      <c r="H197" s="311"/>
      <c r="I197" s="311"/>
      <c r="J197" s="311"/>
      <c r="K197" s="311"/>
      <c r="L197" s="311"/>
      <c r="M197" s="311"/>
      <c r="N197" s="311"/>
      <c r="O197" s="311"/>
      <c r="P197" s="311"/>
      <c r="Q197" s="311"/>
      <c r="R197" s="311"/>
      <c r="S197" s="311"/>
      <c r="T197" s="311"/>
      <c r="U197" s="311"/>
      <c r="V197" s="311"/>
      <c r="W197" s="311"/>
      <c r="X197" s="311"/>
      <c r="Y197" s="311"/>
      <c r="Z197" s="311"/>
      <c r="AA197" s="311"/>
      <c r="AB197" s="311"/>
      <c r="AC197" s="311"/>
      <c r="AD197" s="311"/>
      <c r="AE197" s="311"/>
      <c r="AF197" s="312"/>
      <c r="AG197" s="150"/>
      <c r="AH197" s="150"/>
      <c r="AI197" s="150"/>
      <c r="AJ197" s="150"/>
      <c r="AK197" s="150"/>
    </row>
    <row r="198" spans="1:37" ht="14.7" customHeight="1">
      <c r="A198" s="160"/>
      <c r="B198" s="150"/>
      <c r="C198" s="310"/>
      <c r="D198" s="311"/>
      <c r="E198" s="311"/>
      <c r="F198" s="311"/>
      <c r="G198" s="311"/>
      <c r="H198" s="311"/>
      <c r="I198" s="311"/>
      <c r="J198" s="311"/>
      <c r="K198" s="311"/>
      <c r="L198" s="311"/>
      <c r="M198" s="311"/>
      <c r="N198" s="311"/>
      <c r="O198" s="311"/>
      <c r="P198" s="311"/>
      <c r="Q198" s="311"/>
      <c r="R198" s="311"/>
      <c r="S198" s="311"/>
      <c r="T198" s="311"/>
      <c r="U198" s="311"/>
      <c r="V198" s="311"/>
      <c r="W198" s="311"/>
      <c r="X198" s="311"/>
      <c r="Y198" s="311"/>
      <c r="Z198" s="311"/>
      <c r="AA198" s="311"/>
      <c r="AB198" s="311"/>
      <c r="AC198" s="311"/>
      <c r="AD198" s="311"/>
      <c r="AE198" s="311"/>
      <c r="AF198" s="312"/>
      <c r="AG198" s="150"/>
      <c r="AH198" s="150"/>
      <c r="AI198" s="150"/>
      <c r="AJ198" s="150"/>
      <c r="AK198" s="150"/>
    </row>
    <row r="199" spans="1:37" ht="14.7" customHeight="1">
      <c r="A199" s="160"/>
      <c r="B199" s="150"/>
      <c r="C199" s="310"/>
      <c r="D199" s="311"/>
      <c r="E199" s="311"/>
      <c r="F199" s="311"/>
      <c r="G199" s="311"/>
      <c r="H199" s="311"/>
      <c r="I199" s="311"/>
      <c r="J199" s="311"/>
      <c r="K199" s="311"/>
      <c r="L199" s="311"/>
      <c r="M199" s="311"/>
      <c r="N199" s="311"/>
      <c r="O199" s="311"/>
      <c r="P199" s="311"/>
      <c r="Q199" s="311"/>
      <c r="R199" s="311"/>
      <c r="S199" s="311"/>
      <c r="T199" s="311"/>
      <c r="U199" s="311"/>
      <c r="V199" s="311"/>
      <c r="W199" s="311"/>
      <c r="X199" s="311"/>
      <c r="Y199" s="311"/>
      <c r="Z199" s="311"/>
      <c r="AA199" s="311"/>
      <c r="AB199" s="311"/>
      <c r="AC199" s="311"/>
      <c r="AD199" s="311"/>
      <c r="AE199" s="311"/>
      <c r="AF199" s="312"/>
      <c r="AG199" s="150"/>
      <c r="AH199" s="150"/>
      <c r="AI199" s="150"/>
      <c r="AJ199" s="150"/>
      <c r="AK199" s="150"/>
    </row>
    <row r="200" spans="1:37" ht="14.7" customHeight="1">
      <c r="A200" s="160"/>
      <c r="B200" s="150"/>
      <c r="C200" s="310"/>
      <c r="D200" s="311"/>
      <c r="E200" s="311"/>
      <c r="F200" s="311"/>
      <c r="G200" s="311"/>
      <c r="H200" s="311"/>
      <c r="I200" s="311"/>
      <c r="J200" s="311"/>
      <c r="K200" s="311"/>
      <c r="L200" s="311"/>
      <c r="M200" s="311"/>
      <c r="N200" s="311"/>
      <c r="O200" s="311"/>
      <c r="P200" s="311"/>
      <c r="Q200" s="311"/>
      <c r="R200" s="311"/>
      <c r="S200" s="311"/>
      <c r="T200" s="311"/>
      <c r="U200" s="311"/>
      <c r="V200" s="311"/>
      <c r="W200" s="311"/>
      <c r="X200" s="311"/>
      <c r="Y200" s="311"/>
      <c r="Z200" s="311"/>
      <c r="AA200" s="311"/>
      <c r="AB200" s="311"/>
      <c r="AC200" s="311"/>
      <c r="AD200" s="311"/>
      <c r="AE200" s="311"/>
      <c r="AF200" s="312"/>
      <c r="AG200" s="150"/>
      <c r="AH200" s="150"/>
      <c r="AI200" s="150"/>
      <c r="AJ200" s="150"/>
      <c r="AK200" s="150"/>
    </row>
    <row r="201" spans="1:37" ht="14.7" customHeight="1">
      <c r="A201" s="160"/>
      <c r="B201" s="150"/>
      <c r="C201" s="310"/>
      <c r="D201" s="311"/>
      <c r="E201" s="311"/>
      <c r="F201" s="311"/>
      <c r="G201" s="311"/>
      <c r="H201" s="311"/>
      <c r="I201" s="311"/>
      <c r="J201" s="311"/>
      <c r="K201" s="311"/>
      <c r="L201" s="311"/>
      <c r="M201" s="311"/>
      <c r="N201" s="311"/>
      <c r="O201" s="311"/>
      <c r="P201" s="311"/>
      <c r="Q201" s="311"/>
      <c r="R201" s="311"/>
      <c r="S201" s="311"/>
      <c r="T201" s="311"/>
      <c r="U201" s="311"/>
      <c r="V201" s="311"/>
      <c r="W201" s="311"/>
      <c r="X201" s="311"/>
      <c r="Y201" s="311"/>
      <c r="Z201" s="311"/>
      <c r="AA201" s="311"/>
      <c r="AB201" s="311"/>
      <c r="AC201" s="311"/>
      <c r="AD201" s="311"/>
      <c r="AE201" s="311"/>
      <c r="AF201" s="312"/>
      <c r="AG201" s="150"/>
      <c r="AH201" s="150"/>
      <c r="AI201" s="150"/>
      <c r="AJ201" s="150"/>
      <c r="AK201" s="150"/>
    </row>
    <row r="202" spans="1:37" ht="14.7" customHeight="1">
      <c r="A202" s="160"/>
      <c r="B202" s="150"/>
      <c r="C202" s="310"/>
      <c r="D202" s="311"/>
      <c r="E202" s="311"/>
      <c r="F202" s="311"/>
      <c r="G202" s="311"/>
      <c r="H202" s="311"/>
      <c r="I202" s="311"/>
      <c r="J202" s="311"/>
      <c r="K202" s="311"/>
      <c r="L202" s="311"/>
      <c r="M202" s="311"/>
      <c r="N202" s="311"/>
      <c r="O202" s="311"/>
      <c r="P202" s="311"/>
      <c r="Q202" s="311"/>
      <c r="R202" s="311"/>
      <c r="S202" s="311"/>
      <c r="T202" s="311"/>
      <c r="U202" s="311"/>
      <c r="V202" s="311"/>
      <c r="W202" s="311"/>
      <c r="X202" s="311"/>
      <c r="Y202" s="311"/>
      <c r="Z202" s="311"/>
      <c r="AA202" s="311"/>
      <c r="AB202" s="311"/>
      <c r="AC202" s="311"/>
      <c r="AD202" s="311"/>
      <c r="AE202" s="311"/>
      <c r="AF202" s="312"/>
      <c r="AG202" s="150"/>
      <c r="AH202" s="150"/>
      <c r="AI202" s="150"/>
      <c r="AJ202" s="150"/>
      <c r="AK202" s="150"/>
    </row>
    <row r="203" spans="1:37" ht="14.7" customHeight="1">
      <c r="A203" s="160"/>
      <c r="B203" s="150"/>
      <c r="C203" s="310"/>
      <c r="D203" s="311"/>
      <c r="E203" s="311"/>
      <c r="F203" s="311"/>
      <c r="G203" s="311"/>
      <c r="H203" s="311"/>
      <c r="I203" s="311"/>
      <c r="J203" s="311"/>
      <c r="K203" s="311"/>
      <c r="L203" s="311"/>
      <c r="M203" s="311"/>
      <c r="N203" s="311"/>
      <c r="O203" s="311"/>
      <c r="P203" s="311"/>
      <c r="Q203" s="311"/>
      <c r="R203" s="311"/>
      <c r="S203" s="311"/>
      <c r="T203" s="311"/>
      <c r="U203" s="311"/>
      <c r="V203" s="311"/>
      <c r="W203" s="311"/>
      <c r="X203" s="311"/>
      <c r="Y203" s="311"/>
      <c r="Z203" s="311"/>
      <c r="AA203" s="311"/>
      <c r="AB203" s="311"/>
      <c r="AC203" s="311"/>
      <c r="AD203" s="311"/>
      <c r="AE203" s="311"/>
      <c r="AF203" s="312"/>
      <c r="AG203" s="150"/>
      <c r="AH203" s="150"/>
      <c r="AI203" s="150"/>
      <c r="AJ203" s="150"/>
      <c r="AK203" s="150"/>
    </row>
    <row r="204" spans="1:37" ht="14.7" customHeight="1">
      <c r="A204" s="160"/>
      <c r="B204" s="150"/>
      <c r="C204" s="310"/>
      <c r="D204" s="311"/>
      <c r="E204" s="311"/>
      <c r="F204" s="311"/>
      <c r="G204" s="311"/>
      <c r="H204" s="311"/>
      <c r="I204" s="311"/>
      <c r="J204" s="311"/>
      <c r="K204" s="311"/>
      <c r="L204" s="311"/>
      <c r="M204" s="311"/>
      <c r="N204" s="311"/>
      <c r="O204" s="311"/>
      <c r="P204" s="311"/>
      <c r="Q204" s="311"/>
      <c r="R204" s="311"/>
      <c r="S204" s="311"/>
      <c r="T204" s="311"/>
      <c r="U204" s="311"/>
      <c r="V204" s="311"/>
      <c r="W204" s="311"/>
      <c r="X204" s="311"/>
      <c r="Y204" s="311"/>
      <c r="Z204" s="311"/>
      <c r="AA204" s="311"/>
      <c r="AB204" s="311"/>
      <c r="AC204" s="311"/>
      <c r="AD204" s="311"/>
      <c r="AE204" s="311"/>
      <c r="AF204" s="312"/>
      <c r="AG204" s="150"/>
      <c r="AH204" s="150"/>
      <c r="AI204" s="150"/>
      <c r="AJ204" s="150"/>
      <c r="AK204" s="150"/>
    </row>
    <row r="205" spans="1:37" ht="14.7" customHeight="1">
      <c r="A205" s="160"/>
      <c r="B205" s="150"/>
      <c r="C205" s="310"/>
      <c r="D205" s="311"/>
      <c r="E205" s="311"/>
      <c r="F205" s="311"/>
      <c r="G205" s="311"/>
      <c r="H205" s="311"/>
      <c r="I205" s="311"/>
      <c r="J205" s="311"/>
      <c r="K205" s="311"/>
      <c r="L205" s="311"/>
      <c r="M205" s="311"/>
      <c r="N205" s="311"/>
      <c r="O205" s="311"/>
      <c r="P205" s="311"/>
      <c r="Q205" s="311"/>
      <c r="R205" s="311"/>
      <c r="S205" s="311"/>
      <c r="T205" s="311"/>
      <c r="U205" s="311"/>
      <c r="V205" s="311"/>
      <c r="W205" s="311"/>
      <c r="X205" s="311"/>
      <c r="Y205" s="311"/>
      <c r="Z205" s="311"/>
      <c r="AA205" s="311"/>
      <c r="AB205" s="311"/>
      <c r="AC205" s="311"/>
      <c r="AD205" s="311"/>
      <c r="AE205" s="311"/>
      <c r="AF205" s="312"/>
      <c r="AG205" s="150"/>
      <c r="AH205" s="150"/>
      <c r="AI205" s="150"/>
      <c r="AJ205" s="150"/>
      <c r="AK205" s="150"/>
    </row>
    <row r="206" spans="1:37" ht="14.7" customHeight="1">
      <c r="A206" s="160"/>
      <c r="B206" s="150"/>
      <c r="C206" s="310"/>
      <c r="D206" s="311"/>
      <c r="E206" s="311"/>
      <c r="F206" s="311"/>
      <c r="G206" s="311"/>
      <c r="H206" s="311"/>
      <c r="I206" s="311"/>
      <c r="J206" s="311"/>
      <c r="K206" s="311"/>
      <c r="L206" s="311"/>
      <c r="M206" s="311"/>
      <c r="N206" s="311"/>
      <c r="O206" s="311"/>
      <c r="P206" s="311"/>
      <c r="Q206" s="311"/>
      <c r="R206" s="311"/>
      <c r="S206" s="311"/>
      <c r="T206" s="311"/>
      <c r="U206" s="311"/>
      <c r="V206" s="311"/>
      <c r="W206" s="311"/>
      <c r="X206" s="311"/>
      <c r="Y206" s="311"/>
      <c r="Z206" s="311"/>
      <c r="AA206" s="311"/>
      <c r="AB206" s="311"/>
      <c r="AC206" s="311"/>
      <c r="AD206" s="311"/>
      <c r="AE206" s="311"/>
      <c r="AF206" s="312"/>
      <c r="AG206" s="150"/>
      <c r="AH206" s="150"/>
      <c r="AI206" s="150"/>
      <c r="AJ206" s="150"/>
      <c r="AK206" s="150"/>
    </row>
    <row r="207" spans="1:37" ht="14.7" customHeight="1">
      <c r="A207" s="160"/>
      <c r="B207" s="150"/>
      <c r="C207" s="310"/>
      <c r="D207" s="311"/>
      <c r="E207" s="311"/>
      <c r="F207" s="311"/>
      <c r="G207" s="311"/>
      <c r="H207" s="311"/>
      <c r="I207" s="311"/>
      <c r="J207" s="311"/>
      <c r="K207" s="311"/>
      <c r="L207" s="311"/>
      <c r="M207" s="311"/>
      <c r="N207" s="311"/>
      <c r="O207" s="311"/>
      <c r="P207" s="311"/>
      <c r="Q207" s="311"/>
      <c r="R207" s="311"/>
      <c r="S207" s="311"/>
      <c r="T207" s="311"/>
      <c r="U207" s="311"/>
      <c r="V207" s="311"/>
      <c r="W207" s="311"/>
      <c r="X207" s="311"/>
      <c r="Y207" s="311"/>
      <c r="Z207" s="311"/>
      <c r="AA207" s="311"/>
      <c r="AB207" s="311"/>
      <c r="AC207" s="311"/>
      <c r="AD207" s="311"/>
      <c r="AE207" s="311"/>
      <c r="AF207" s="312"/>
      <c r="AG207" s="150"/>
      <c r="AH207" s="150"/>
      <c r="AI207" s="150"/>
      <c r="AJ207" s="150"/>
      <c r="AK207" s="150"/>
    </row>
    <row r="208" spans="1:37" ht="14.7" customHeight="1">
      <c r="A208" s="160"/>
      <c r="B208" s="150"/>
      <c r="C208" s="310"/>
      <c r="D208" s="311"/>
      <c r="E208" s="311"/>
      <c r="F208" s="311"/>
      <c r="G208" s="311"/>
      <c r="H208" s="311"/>
      <c r="I208" s="311"/>
      <c r="J208" s="311"/>
      <c r="K208" s="311"/>
      <c r="L208" s="311"/>
      <c r="M208" s="311"/>
      <c r="N208" s="311"/>
      <c r="O208" s="311"/>
      <c r="P208" s="311"/>
      <c r="Q208" s="311"/>
      <c r="R208" s="311"/>
      <c r="S208" s="311"/>
      <c r="T208" s="311"/>
      <c r="U208" s="311"/>
      <c r="V208" s="311"/>
      <c r="W208" s="311"/>
      <c r="X208" s="311"/>
      <c r="Y208" s="311"/>
      <c r="Z208" s="311"/>
      <c r="AA208" s="311"/>
      <c r="AB208" s="311"/>
      <c r="AC208" s="311"/>
      <c r="AD208" s="311"/>
      <c r="AE208" s="311"/>
      <c r="AF208" s="312"/>
      <c r="AG208" s="150"/>
      <c r="AH208" s="150"/>
      <c r="AI208" s="150"/>
      <c r="AJ208" s="150"/>
      <c r="AK208" s="150"/>
    </row>
    <row r="209" spans="1:32" s="150" customFormat="1" ht="14.7" customHeight="1">
      <c r="A209" s="160"/>
      <c r="C209" s="310"/>
      <c r="D209" s="311"/>
      <c r="E209" s="311"/>
      <c r="F209" s="311"/>
      <c r="G209" s="311"/>
      <c r="H209" s="311"/>
      <c r="I209" s="311"/>
      <c r="J209" s="311"/>
      <c r="K209" s="311"/>
      <c r="L209" s="311"/>
      <c r="M209" s="311"/>
      <c r="N209" s="311"/>
      <c r="O209" s="311"/>
      <c r="P209" s="311"/>
      <c r="Q209" s="311"/>
      <c r="R209" s="311"/>
      <c r="S209" s="311"/>
      <c r="T209" s="311"/>
      <c r="U209" s="311"/>
      <c r="V209" s="311"/>
      <c r="W209" s="311"/>
      <c r="X209" s="311"/>
      <c r="Y209" s="311"/>
      <c r="Z209" s="311"/>
      <c r="AA209" s="311"/>
      <c r="AB209" s="311"/>
      <c r="AC209" s="311"/>
      <c r="AD209" s="311"/>
      <c r="AE209" s="311"/>
      <c r="AF209" s="312"/>
    </row>
    <row r="210" spans="1:32" s="150" customFormat="1" ht="14.7" customHeight="1">
      <c r="A210" s="160"/>
      <c r="C210" s="310"/>
      <c r="D210" s="311"/>
      <c r="E210" s="311"/>
      <c r="F210" s="311"/>
      <c r="G210" s="311"/>
      <c r="H210" s="311"/>
      <c r="I210" s="311"/>
      <c r="J210" s="311"/>
      <c r="K210" s="311"/>
      <c r="L210" s="311"/>
      <c r="M210" s="311"/>
      <c r="N210" s="311"/>
      <c r="O210" s="311"/>
      <c r="P210" s="311"/>
      <c r="Q210" s="311"/>
      <c r="R210" s="311"/>
      <c r="S210" s="311"/>
      <c r="T210" s="311"/>
      <c r="U210" s="311"/>
      <c r="V210" s="311"/>
      <c r="W210" s="311"/>
      <c r="X210" s="311"/>
      <c r="Y210" s="311"/>
      <c r="Z210" s="311"/>
      <c r="AA210" s="311"/>
      <c r="AB210" s="311"/>
      <c r="AC210" s="311"/>
      <c r="AD210" s="311"/>
      <c r="AE210" s="311"/>
      <c r="AF210" s="312"/>
    </row>
    <row r="211" spans="1:32" s="150" customFormat="1" ht="14.7" customHeight="1">
      <c r="A211" s="160"/>
      <c r="C211" s="310"/>
      <c r="D211" s="311"/>
      <c r="E211" s="311"/>
      <c r="F211" s="311"/>
      <c r="G211" s="311"/>
      <c r="H211" s="311"/>
      <c r="I211" s="311"/>
      <c r="J211" s="311"/>
      <c r="K211" s="311"/>
      <c r="L211" s="311"/>
      <c r="M211" s="311"/>
      <c r="N211" s="311"/>
      <c r="O211" s="311"/>
      <c r="P211" s="311"/>
      <c r="Q211" s="311"/>
      <c r="R211" s="311"/>
      <c r="S211" s="311"/>
      <c r="T211" s="311"/>
      <c r="U211" s="311"/>
      <c r="V211" s="311"/>
      <c r="W211" s="311"/>
      <c r="X211" s="311"/>
      <c r="Y211" s="311"/>
      <c r="Z211" s="311"/>
      <c r="AA211" s="311"/>
      <c r="AB211" s="311"/>
      <c r="AC211" s="311"/>
      <c r="AD211" s="311"/>
      <c r="AE211" s="311"/>
      <c r="AF211" s="312"/>
    </row>
    <row r="212" spans="1:32" s="150" customFormat="1" ht="14.7" customHeight="1">
      <c r="A212" s="160"/>
      <c r="C212" s="310"/>
      <c r="D212" s="311"/>
      <c r="E212" s="311"/>
      <c r="F212" s="311"/>
      <c r="G212" s="311"/>
      <c r="H212" s="311"/>
      <c r="I212" s="311"/>
      <c r="J212" s="311"/>
      <c r="K212" s="311"/>
      <c r="L212" s="311"/>
      <c r="M212" s="311"/>
      <c r="N212" s="311"/>
      <c r="O212" s="311"/>
      <c r="P212" s="311"/>
      <c r="Q212" s="311"/>
      <c r="R212" s="311"/>
      <c r="S212" s="311"/>
      <c r="T212" s="311"/>
      <c r="U212" s="311"/>
      <c r="V212" s="311"/>
      <c r="W212" s="311"/>
      <c r="X212" s="311"/>
      <c r="Y212" s="311"/>
      <c r="Z212" s="311"/>
      <c r="AA212" s="311"/>
      <c r="AB212" s="311"/>
      <c r="AC212" s="311"/>
      <c r="AD212" s="311"/>
      <c r="AE212" s="311"/>
      <c r="AF212" s="312"/>
    </row>
    <row r="213" spans="1:32" s="150" customFormat="1" ht="14.7" customHeight="1" thickBot="1">
      <c r="A213" s="160"/>
      <c r="C213" s="313"/>
      <c r="D213" s="314"/>
      <c r="E213" s="314"/>
      <c r="F213" s="314"/>
      <c r="G213" s="314"/>
      <c r="H213" s="314"/>
      <c r="I213" s="314"/>
      <c r="J213" s="314"/>
      <c r="K213" s="314"/>
      <c r="L213" s="314"/>
      <c r="M213" s="314"/>
      <c r="N213" s="314"/>
      <c r="O213" s="314"/>
      <c r="P213" s="314"/>
      <c r="Q213" s="314"/>
      <c r="R213" s="314"/>
      <c r="S213" s="314"/>
      <c r="T213" s="314"/>
      <c r="U213" s="314"/>
      <c r="V213" s="314"/>
      <c r="W213" s="314"/>
      <c r="X213" s="314"/>
      <c r="Y213" s="314"/>
      <c r="Z213" s="314"/>
      <c r="AA213" s="314"/>
      <c r="AB213" s="314"/>
      <c r="AC213" s="314"/>
      <c r="AD213" s="314"/>
      <c r="AE213" s="314"/>
      <c r="AF213" s="315"/>
    </row>
  </sheetData>
  <mergeCells count="26">
    <mergeCell ref="A1:B1"/>
    <mergeCell ref="A2:B2"/>
    <mergeCell ref="C191:AF191"/>
    <mergeCell ref="C192:AF213"/>
    <mergeCell ref="AI1:AJ1"/>
    <mergeCell ref="AG2:AH2"/>
    <mergeCell ref="AI2:AJ2"/>
    <mergeCell ref="W1:AH1"/>
    <mergeCell ref="C2:L2"/>
    <mergeCell ref="M2:V2"/>
    <mergeCell ref="W2:AF2"/>
    <mergeCell ref="C1:L1"/>
    <mergeCell ref="M1:V1"/>
    <mergeCell ref="C3:L3"/>
    <mergeCell ref="C4:L4"/>
    <mergeCell ref="C5:L5"/>
    <mergeCell ref="C6:L6"/>
    <mergeCell ref="M3:V3"/>
    <mergeCell ref="M4:V4"/>
    <mergeCell ref="M5:V5"/>
    <mergeCell ref="M6:V6"/>
    <mergeCell ref="W3:AF3"/>
    <mergeCell ref="W4:AF4"/>
    <mergeCell ref="W5:AF5"/>
    <mergeCell ref="W6:AF6"/>
    <mergeCell ref="AG3:AK6"/>
  </mergeCells>
  <conditionalFormatting sqref="AH9:AH183">
    <cfRule type="cellIs" dxfId="2" priority="1" operator="lessThan">
      <formula>0.85</formula>
    </cfRule>
  </conditionalFormatting>
  <dataValidations count="2">
    <dataValidation type="list" allowBlank="1" showInputMessage="1" showErrorMessage="1" sqref="C121:AF121">
      <formula1>"Met, Not Met, N/A"</formula1>
    </dataValidation>
    <dataValidation type="list" showInputMessage="1" showErrorMessage="1" sqref="C85:AF86 C29:AF33 C9:AF16 C65:AF67 C127:AF130 C122:AF125 C74:AF83 C142:AF152 C50:AF60 C62:AF63 C106:AF117 C46:AF48 C35:AF35 C96:AF104 C37:AF44 C132:AF140 C18:AF27 C163:AF175 C69:AF72 C88:AF90 C154:AF161 C92:AF94 C119:AF120 C177:AF183">
      <formula1>"Met, Not Met, N/A"</formula1>
    </dataValidation>
  </dataValidations>
  <pageMargins left="0.25" right="0.25" top="0.75" bottom="0.75" header="0.3" footer="0.3"/>
  <pageSetup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20"/>
  <sheetViews>
    <sheetView zoomScale="130" zoomScaleNormal="130" workbookViewId="0">
      <pane ySplit="5" topLeftCell="A175" activePane="bottomLeft" state="frozen"/>
      <selection pane="bottomLeft" sqref="A1:XFD1"/>
    </sheetView>
  </sheetViews>
  <sheetFormatPr defaultColWidth="8.6640625" defaultRowHeight="12"/>
  <cols>
    <col min="1" max="1" width="10.109375" style="266" customWidth="1"/>
    <col min="2" max="2" width="45.88671875" style="301" customWidth="1"/>
    <col min="3" max="3" width="9.5546875" style="247" customWidth="1"/>
    <col min="4" max="32" width="8.6640625" style="247" customWidth="1"/>
    <col min="33" max="37" width="8.6640625" style="299"/>
    <col min="38" max="16384" width="8.6640625" style="247"/>
  </cols>
  <sheetData>
    <row r="1" spans="1:37" s="368" customFormat="1" ht="83.4" customHeight="1" thickBot="1">
      <c r="A1" s="366" t="s">
        <v>290</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row>
    <row r="2" spans="1:37">
      <c r="A2" s="332" t="s">
        <v>293</v>
      </c>
      <c r="B2" s="333"/>
      <c r="C2" s="341" t="str">
        <f>IF('Workbook Set-up'!B2="","",'Workbook Set-up'!B2)</f>
        <v/>
      </c>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3"/>
    </row>
    <row r="3" spans="1:37">
      <c r="A3" s="334" t="s">
        <v>321</v>
      </c>
      <c r="B3" s="335"/>
      <c r="C3" s="344" t="str">
        <f>IF('Workbook Set-up'!B3="","",'Workbook Set-up'!B3)</f>
        <v/>
      </c>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6"/>
      <c r="AH3" s="346"/>
      <c r="AI3" s="346"/>
      <c r="AJ3" s="346"/>
      <c r="AK3" s="347"/>
    </row>
    <row r="4" spans="1:37">
      <c r="A4" s="334" t="s">
        <v>295</v>
      </c>
      <c r="B4" s="335"/>
      <c r="C4" s="336" t="str">
        <f>IF('Workbook Set-up'!B9="","",'Workbook Set-up'!B9)</f>
        <v/>
      </c>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7"/>
    </row>
    <row r="5" spans="1:37" ht="12.6" thickBot="1">
      <c r="A5" s="334" t="s">
        <v>294</v>
      </c>
      <c r="B5" s="335"/>
      <c r="C5" s="338" t="str">
        <f>IF(AND('Workbook Set-up'!$B$10="",'Workbook Set-up'!$B$11=""),"",IF('Workbook Set-up'!$B$10='Workbook Set-up'!$B$11,TEXT('Workbook Set-up'!$B$10,"m/d/yyyy"),IF('Workbook Set-up'!$B$10&lt;&gt;'Workbook Set-up'!$B$9,TEXT('Workbook Set-up'!$B$10,"m/d/yyyy")&amp;" to "&amp;TEXT('Workbook Set-up'!$B$10,"m/d/yyyy"),"")))</f>
        <v/>
      </c>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40"/>
    </row>
    <row r="6" spans="1:37" s="266" customFormat="1" ht="12.6" thickBot="1">
      <c r="A6" s="260"/>
      <c r="B6" s="261"/>
      <c r="C6" s="262">
        <v>1</v>
      </c>
      <c r="D6" s="262">
        <v>2</v>
      </c>
      <c r="E6" s="262">
        <v>3</v>
      </c>
      <c r="F6" s="262">
        <v>4</v>
      </c>
      <c r="G6" s="262">
        <v>5</v>
      </c>
      <c r="H6" s="262">
        <v>6</v>
      </c>
      <c r="I6" s="262">
        <v>7</v>
      </c>
      <c r="J6" s="262">
        <v>8</v>
      </c>
      <c r="K6" s="262">
        <v>9</v>
      </c>
      <c r="L6" s="262">
        <v>10</v>
      </c>
      <c r="M6" s="262">
        <v>11</v>
      </c>
      <c r="N6" s="262">
        <v>12</v>
      </c>
      <c r="O6" s="262">
        <v>13</v>
      </c>
      <c r="P6" s="262">
        <v>14</v>
      </c>
      <c r="Q6" s="262">
        <v>15</v>
      </c>
      <c r="R6" s="262">
        <v>16</v>
      </c>
      <c r="S6" s="262">
        <v>17</v>
      </c>
      <c r="T6" s="262">
        <v>18</v>
      </c>
      <c r="U6" s="262">
        <v>19</v>
      </c>
      <c r="V6" s="262">
        <v>20</v>
      </c>
      <c r="W6" s="262">
        <v>21</v>
      </c>
      <c r="X6" s="262">
        <v>22</v>
      </c>
      <c r="Y6" s="262">
        <v>23</v>
      </c>
      <c r="Z6" s="262">
        <v>24</v>
      </c>
      <c r="AA6" s="262">
        <v>25</v>
      </c>
      <c r="AB6" s="262">
        <v>26</v>
      </c>
      <c r="AC6" s="262">
        <v>27</v>
      </c>
      <c r="AD6" s="262">
        <v>28</v>
      </c>
      <c r="AE6" s="262">
        <v>29</v>
      </c>
      <c r="AF6" s="262">
        <v>30</v>
      </c>
      <c r="AG6" s="263" t="s">
        <v>185</v>
      </c>
      <c r="AH6" s="264" t="s">
        <v>74</v>
      </c>
      <c r="AI6" s="264" t="s">
        <v>186</v>
      </c>
      <c r="AJ6" s="264" t="s">
        <v>76</v>
      </c>
      <c r="AK6" s="265" t="s">
        <v>187</v>
      </c>
    </row>
    <row r="7" spans="1:37" s="273" customFormat="1">
      <c r="A7" s="316" t="s">
        <v>106</v>
      </c>
      <c r="B7" s="317"/>
      <c r="C7" s="267"/>
      <c r="D7" s="267"/>
      <c r="E7" s="267"/>
      <c r="F7" s="267"/>
      <c r="G7" s="267"/>
      <c r="H7" s="267"/>
      <c r="I7" s="267"/>
      <c r="J7" s="267"/>
      <c r="K7" s="267"/>
      <c r="L7" s="267"/>
      <c r="M7" s="267"/>
      <c r="N7" s="267"/>
      <c r="O7" s="267"/>
      <c r="P7" s="267"/>
      <c r="Q7" s="267"/>
      <c r="R7" s="267"/>
      <c r="S7" s="267"/>
      <c r="T7" s="267"/>
      <c r="U7" s="268"/>
      <c r="V7" s="267"/>
      <c r="W7" s="267"/>
      <c r="X7" s="267"/>
      <c r="Y7" s="267"/>
      <c r="Z7" s="267"/>
      <c r="AA7" s="267"/>
      <c r="AB7" s="267"/>
      <c r="AC7" s="267"/>
      <c r="AD7" s="267"/>
      <c r="AE7" s="267"/>
      <c r="AF7" s="269"/>
      <c r="AG7" s="270"/>
      <c r="AH7" s="271"/>
      <c r="AI7" s="271"/>
      <c r="AJ7" s="271"/>
      <c r="AK7" s="272"/>
    </row>
    <row r="8" spans="1:37">
      <c r="A8" s="274">
        <v>1.1000000000000001</v>
      </c>
      <c r="B8" s="192" t="s">
        <v>176</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6"/>
      <c r="AG8" s="277"/>
      <c r="AH8" s="278"/>
      <c r="AI8" s="278"/>
      <c r="AJ8" s="278"/>
      <c r="AK8" s="279"/>
    </row>
    <row r="9" spans="1:37">
      <c r="A9" s="274">
        <v>1.2</v>
      </c>
      <c r="B9" s="192" t="s">
        <v>184</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6"/>
      <c r="AG9" s="277"/>
      <c r="AH9" s="278"/>
      <c r="AI9" s="278"/>
      <c r="AJ9" s="278"/>
      <c r="AK9" s="279"/>
    </row>
    <row r="10" spans="1:37">
      <c r="A10" s="274">
        <v>1.3</v>
      </c>
      <c r="B10" s="192" t="s">
        <v>107</v>
      </c>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6"/>
      <c r="AG10" s="277"/>
      <c r="AH10" s="278"/>
      <c r="AI10" s="278"/>
      <c r="AJ10" s="278"/>
      <c r="AK10" s="279"/>
    </row>
    <row r="11" spans="1:37">
      <c r="A11" s="274">
        <v>1.4</v>
      </c>
      <c r="B11" s="192" t="s">
        <v>108</v>
      </c>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6"/>
      <c r="AG11" s="277"/>
      <c r="AH11" s="278"/>
      <c r="AI11" s="278"/>
      <c r="AJ11" s="278"/>
      <c r="AK11" s="279"/>
    </row>
    <row r="12" spans="1:37">
      <c r="A12" s="274"/>
      <c r="B12" s="193" t="s">
        <v>109</v>
      </c>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6"/>
      <c r="AG12" s="277"/>
      <c r="AH12" s="278"/>
      <c r="AI12" s="278"/>
      <c r="AJ12" s="278"/>
      <c r="AK12" s="279"/>
    </row>
    <row r="13" spans="1:37">
      <c r="A13" s="274">
        <v>1.5</v>
      </c>
      <c r="B13" s="192" t="s">
        <v>110</v>
      </c>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207"/>
      <c r="AG13" s="208">
        <f>COUNTIF(C13:AF13,"=Met")</f>
        <v>0</v>
      </c>
      <c r="AH13" s="280">
        <f>IF(SUM(AG13,AI13)=0,0,AG13/SUM(AG13,AI13))</f>
        <v>0</v>
      </c>
      <c r="AI13" s="210">
        <f>COUNTIF(C13:AF13,"=Not Met")</f>
        <v>0</v>
      </c>
      <c r="AJ13" s="209">
        <f>IF(SUM(AG13,AI13)=0,0,AI13/SUM(AG13,AI13))</f>
        <v>0</v>
      </c>
      <c r="AK13" s="211">
        <f>COUNTIF(C13:AF13,"=N/A")</f>
        <v>0</v>
      </c>
    </row>
    <row r="14" spans="1:37">
      <c r="A14" s="274"/>
      <c r="B14" s="193" t="s">
        <v>109</v>
      </c>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6"/>
      <c r="AG14" s="277"/>
      <c r="AH14" s="278"/>
      <c r="AI14" s="278"/>
      <c r="AJ14" s="278"/>
      <c r="AK14" s="279"/>
    </row>
    <row r="15" spans="1:37">
      <c r="A15" s="274">
        <v>1.6</v>
      </c>
      <c r="B15" s="192" t="s">
        <v>111</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207"/>
      <c r="AG15" s="208">
        <f>COUNTIF(C15:AF15,"=Met")</f>
        <v>0</v>
      </c>
      <c r="AH15" s="209">
        <f>IF(SUM(AG15,AI15)=0,0,AG15/SUM(AG15,AI15))</f>
        <v>0</v>
      </c>
      <c r="AI15" s="210">
        <f>COUNTIF(C15:AF15,"=Not Met")</f>
        <v>0</v>
      </c>
      <c r="AJ15" s="209">
        <f>IF(SUM(AG15,AI15)=0,0,AI15/SUM(AG15,AI15))</f>
        <v>0</v>
      </c>
      <c r="AK15" s="211">
        <f>COUNTIF(C15:AF15,"=N/A")</f>
        <v>0</v>
      </c>
    </row>
    <row r="16" spans="1:37">
      <c r="A16" s="274"/>
      <c r="B16" s="193" t="s">
        <v>109</v>
      </c>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6"/>
      <c r="AG16" s="277"/>
      <c r="AH16" s="278"/>
      <c r="AI16" s="278"/>
      <c r="AJ16" s="278"/>
      <c r="AK16" s="279"/>
    </row>
    <row r="17" spans="1:37">
      <c r="A17" s="274">
        <v>1.7</v>
      </c>
      <c r="B17" s="192" t="s">
        <v>112</v>
      </c>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207"/>
      <c r="AG17" s="208">
        <f>COUNTIF(C17:AF17,"=Met")</f>
        <v>0</v>
      </c>
      <c r="AH17" s="209">
        <f>IF(SUM(AG17,AI17)=0,0,AG17/SUM(AG17,AI17))</f>
        <v>0</v>
      </c>
      <c r="AI17" s="210">
        <f>COUNTIF(C17:AF17,"=Not Met")</f>
        <v>0</v>
      </c>
      <c r="AJ17" s="209">
        <f>IF(SUM(AG17,AI17)=0,0,AI17/SUM(AG17,AI17))</f>
        <v>0</v>
      </c>
      <c r="AK17" s="211">
        <f>COUNTIF(C17:AF17,"=N/A")</f>
        <v>0</v>
      </c>
    </row>
    <row r="18" spans="1:37">
      <c r="A18" s="274"/>
      <c r="B18" s="193" t="s">
        <v>109</v>
      </c>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6"/>
      <c r="AG18" s="277"/>
      <c r="AH18" s="278"/>
      <c r="AI18" s="278"/>
      <c r="AJ18" s="278"/>
      <c r="AK18" s="279"/>
    </row>
    <row r="19" spans="1:37">
      <c r="A19" s="274">
        <v>1.8</v>
      </c>
      <c r="B19" s="192" t="s">
        <v>113</v>
      </c>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207"/>
      <c r="AG19" s="208">
        <f>COUNTIF(C19:AF19,"=Met")</f>
        <v>0</v>
      </c>
      <c r="AH19" s="209">
        <f>IF(SUM(AG19,AI19)=0,0,AG19/SUM(AG19,AI19))</f>
        <v>0</v>
      </c>
      <c r="AI19" s="210">
        <f>COUNTIF(C19:AF19,"=Not Met")</f>
        <v>0</v>
      </c>
      <c r="AJ19" s="209">
        <f>IF(SUM(AG19,AI19)=0,0,AI19/SUM(AG19,AI19))</f>
        <v>0</v>
      </c>
      <c r="AK19" s="211">
        <f>COUNTIF(C19:AF19,"=N/A")</f>
        <v>0</v>
      </c>
    </row>
    <row r="20" spans="1:37">
      <c r="A20" s="274"/>
      <c r="B20" s="193" t="s">
        <v>109</v>
      </c>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6"/>
      <c r="AG20" s="277"/>
      <c r="AH20" s="278"/>
      <c r="AI20" s="278"/>
      <c r="AJ20" s="278"/>
      <c r="AK20" s="279"/>
    </row>
    <row r="21" spans="1:37">
      <c r="A21" s="274">
        <v>1.9</v>
      </c>
      <c r="B21" s="192" t="s">
        <v>114</v>
      </c>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207"/>
      <c r="AG21" s="208">
        <f>COUNTIF(C21:AF21,"=Met")</f>
        <v>0</v>
      </c>
      <c r="AH21" s="209">
        <f>IF(SUM(AG21,AI21)=0,0,AG21/SUM(AG21,AI21))</f>
        <v>0</v>
      </c>
      <c r="AI21" s="210">
        <f>COUNTIF(C21:AF21,"=Not Met")</f>
        <v>0</v>
      </c>
      <c r="AJ21" s="209">
        <f>IF(SUM(AG21,AI21)=0,0,AI21/SUM(AG21,AI21))</f>
        <v>0</v>
      </c>
      <c r="AK21" s="211">
        <f>COUNTIF(C21:AF21,"=N/A")</f>
        <v>0</v>
      </c>
    </row>
    <row r="22" spans="1:37">
      <c r="A22" s="274"/>
      <c r="B22" s="193" t="s">
        <v>109</v>
      </c>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6"/>
      <c r="AG22" s="277"/>
      <c r="AH22" s="278"/>
      <c r="AI22" s="278"/>
      <c r="AJ22" s="278"/>
      <c r="AK22" s="279"/>
    </row>
    <row r="23" spans="1:37" ht="23.4">
      <c r="A23" s="281">
        <v>1.1000000000000001</v>
      </c>
      <c r="B23" s="192" t="s">
        <v>115</v>
      </c>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207"/>
      <c r="AG23" s="208">
        <f>COUNTIF(C23:AF23,"=Met")</f>
        <v>0</v>
      </c>
      <c r="AH23" s="209">
        <f>IF(SUM(AG23,AI23)=0,0,AG23/SUM(AG23,AI23))</f>
        <v>0</v>
      </c>
      <c r="AI23" s="210">
        <f>COUNTIF(C23:AF23,"=Not Met")</f>
        <v>0</v>
      </c>
      <c r="AJ23" s="209">
        <f>IF(SUM(AG23,AI23)=0,0,AI23/SUM(AG23,AI23))</f>
        <v>0</v>
      </c>
      <c r="AK23" s="211">
        <f>COUNTIF(C23:AF23,"=N/A")</f>
        <v>0</v>
      </c>
    </row>
    <row r="24" spans="1:37">
      <c r="A24" s="274"/>
      <c r="B24" s="193" t="s">
        <v>109</v>
      </c>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6"/>
      <c r="AG24" s="277"/>
      <c r="AH24" s="278"/>
      <c r="AI24" s="278"/>
      <c r="AJ24" s="278"/>
      <c r="AK24" s="279"/>
    </row>
    <row r="25" spans="1:37" ht="23.4">
      <c r="A25" s="274">
        <v>1.1100000000000001</v>
      </c>
      <c r="B25" s="192" t="s">
        <v>116</v>
      </c>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207"/>
      <c r="AG25" s="208">
        <f>COUNTIF(C25:AF25,"=Met")</f>
        <v>0</v>
      </c>
      <c r="AH25" s="209">
        <f>IF(SUM(AG25,AI25)=0,0,AG25/SUM(AG25,AI25))</f>
        <v>0</v>
      </c>
      <c r="AI25" s="210">
        <f>COUNTIF(C25:AF25,"=Not Met")</f>
        <v>0</v>
      </c>
      <c r="AJ25" s="209">
        <f>IF(SUM(AG25,AI25)=0,0,AI25/SUM(AG25,AI25))</f>
        <v>0</v>
      </c>
      <c r="AK25" s="211">
        <f>COUNTIF(C25:AF25,"=N/A")</f>
        <v>0</v>
      </c>
    </row>
    <row r="26" spans="1:37">
      <c r="A26" s="274"/>
      <c r="B26" s="193" t="s">
        <v>109</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6"/>
      <c r="AG26" s="277"/>
      <c r="AH26" s="278"/>
      <c r="AI26" s="278"/>
      <c r="AJ26" s="278"/>
      <c r="AK26" s="279"/>
    </row>
    <row r="27" spans="1:37">
      <c r="A27" s="274">
        <v>1.1200000000000001</v>
      </c>
      <c r="B27" s="192" t="s">
        <v>117</v>
      </c>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207"/>
      <c r="AG27" s="208">
        <f>COUNTIF(C27:AF27,"=Met")</f>
        <v>0</v>
      </c>
      <c r="AH27" s="209">
        <f>IF(SUM(AG27,AI27)=0,0,AG27/SUM(AG27,AI27))</f>
        <v>0</v>
      </c>
      <c r="AI27" s="210">
        <f>COUNTIF(C27:AF27,"=Not Met")</f>
        <v>0</v>
      </c>
      <c r="AJ27" s="209">
        <f>IF(SUM(AG27,AI27)=0,0,AI27/SUM(AG27,AI27))</f>
        <v>0</v>
      </c>
      <c r="AK27" s="211">
        <f>COUNTIF(C27:AF27,"=N/A")</f>
        <v>0</v>
      </c>
    </row>
    <row r="28" spans="1:37">
      <c r="A28" s="274"/>
      <c r="B28" s="193" t="s">
        <v>109</v>
      </c>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6"/>
      <c r="AG28" s="277"/>
      <c r="AH28" s="278"/>
      <c r="AI28" s="278"/>
      <c r="AJ28" s="278"/>
      <c r="AK28" s="279"/>
    </row>
    <row r="29" spans="1:37" ht="23.4">
      <c r="A29" s="274">
        <v>1.1299999999999999</v>
      </c>
      <c r="B29" s="192" t="s">
        <v>132</v>
      </c>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207"/>
      <c r="AG29" s="208">
        <f>COUNTIF(C29:AF29,"=Met")</f>
        <v>0</v>
      </c>
      <c r="AH29" s="209">
        <f>IF(SUM(AG29,AI29)=0,0,AG29/SUM(AG29,AI29))</f>
        <v>0</v>
      </c>
      <c r="AI29" s="210">
        <f>COUNTIF(C29:AF29,"=Not Met")</f>
        <v>0</v>
      </c>
      <c r="AJ29" s="209">
        <f>IF(SUM(AG29,AI29)=0,0,AI29/SUM(AG29,AI29))</f>
        <v>0</v>
      </c>
      <c r="AK29" s="211">
        <f>COUNTIF(C29:AF29,"=N/A")</f>
        <v>0</v>
      </c>
    </row>
    <row r="30" spans="1:37">
      <c r="A30" s="274"/>
      <c r="B30" s="193" t="s">
        <v>109</v>
      </c>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6"/>
      <c r="AG30" s="277"/>
      <c r="AH30" s="278"/>
      <c r="AI30" s="278"/>
      <c r="AJ30" s="278"/>
      <c r="AK30" s="279"/>
    </row>
    <row r="31" spans="1:37">
      <c r="A31" s="274">
        <v>1.1399999999999999</v>
      </c>
      <c r="B31" s="192" t="s">
        <v>118</v>
      </c>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207"/>
      <c r="AG31" s="208">
        <f>COUNTIF(C31:AF31,"=Met")</f>
        <v>0</v>
      </c>
      <c r="AH31" s="209">
        <f>IF(SUM(AG31,AI31)=0,0,AG31/SUM(AG31,AI31))</f>
        <v>0</v>
      </c>
      <c r="AI31" s="210">
        <f>COUNTIF(C31:AF31,"=Not Met")</f>
        <v>0</v>
      </c>
      <c r="AJ31" s="209">
        <f>IF(SUM(AG31,AI31)=0,0,AI31/SUM(AG31,AI31))</f>
        <v>0</v>
      </c>
      <c r="AK31" s="211">
        <f>COUNTIF(C31:AF31,"=N/A")</f>
        <v>0</v>
      </c>
    </row>
    <row r="32" spans="1:37">
      <c r="A32" s="274"/>
      <c r="B32" s="193" t="s">
        <v>109</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6"/>
      <c r="AG32" s="277"/>
      <c r="AH32" s="278"/>
      <c r="AI32" s="278"/>
      <c r="AJ32" s="278"/>
      <c r="AK32" s="279"/>
    </row>
    <row r="33" spans="1:37">
      <c r="A33" s="274">
        <v>1.1499999999999999</v>
      </c>
      <c r="B33" s="192" t="s">
        <v>119</v>
      </c>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207"/>
      <c r="AG33" s="208">
        <f>COUNTIF(C33:AF33,"=Met")</f>
        <v>0</v>
      </c>
      <c r="AH33" s="209">
        <f>IF(SUM(AG33,AI33)=0,0,AG33/SUM(AG33,AI33))</f>
        <v>0</v>
      </c>
      <c r="AI33" s="210">
        <f>COUNTIF(C33:AF33,"=Not Met")</f>
        <v>0</v>
      </c>
      <c r="AJ33" s="209">
        <f>IF(SUM(AG33,AI33)=0,0,AI33/SUM(AG33,AI33))</f>
        <v>0</v>
      </c>
      <c r="AK33" s="211">
        <f>COUNTIF(C33:AF33,"=N/A")</f>
        <v>0</v>
      </c>
    </row>
    <row r="34" spans="1:37">
      <c r="A34" s="274"/>
      <c r="B34" s="193" t="s">
        <v>109</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6"/>
      <c r="AG34" s="277"/>
      <c r="AH34" s="278"/>
      <c r="AI34" s="278"/>
      <c r="AJ34" s="278"/>
      <c r="AK34" s="279"/>
    </row>
    <row r="35" spans="1:37">
      <c r="A35" s="274">
        <v>1.1599999999999999</v>
      </c>
      <c r="B35" s="192" t="s">
        <v>120</v>
      </c>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207"/>
      <c r="AG35" s="208">
        <f>COUNTIF(C35:AF35,"=Met")</f>
        <v>0</v>
      </c>
      <c r="AH35" s="209">
        <f>IF(SUM(AG35,AI35)=0,0,AG35/SUM(AG35,AI35))</f>
        <v>0</v>
      </c>
      <c r="AI35" s="210">
        <f>COUNTIF(C35:AF35,"=Not Met")</f>
        <v>0</v>
      </c>
      <c r="AJ35" s="209">
        <f>IF(SUM(AG35,AI35)=0,0,AI35/SUM(AG35,AI35))</f>
        <v>0</v>
      </c>
      <c r="AK35" s="211">
        <f>COUNTIF(C35:AF35,"=N/A")</f>
        <v>0</v>
      </c>
    </row>
    <row r="36" spans="1:37">
      <c r="A36" s="274"/>
      <c r="B36" s="193" t="s">
        <v>109</v>
      </c>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6"/>
      <c r="AG36" s="277"/>
      <c r="AH36" s="278"/>
      <c r="AI36" s="278"/>
      <c r="AJ36" s="278"/>
      <c r="AK36" s="279"/>
    </row>
    <row r="37" spans="1:37">
      <c r="A37" s="274">
        <v>1.17</v>
      </c>
      <c r="B37" s="192" t="s">
        <v>121</v>
      </c>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207"/>
      <c r="AG37" s="208">
        <f>COUNTIF(C37:AF37,"=Met")</f>
        <v>0</v>
      </c>
      <c r="AH37" s="209">
        <f>IF(SUM(AG37,AI37)=0,0,AG37/SUM(AG37,AI37))</f>
        <v>0</v>
      </c>
      <c r="AI37" s="210">
        <f>COUNTIF(C37:AF37,"=Not Met")</f>
        <v>0</v>
      </c>
      <c r="AJ37" s="209">
        <f>IF(SUM(AG37,AI37)=0,0,AI37/SUM(AG37,AI37))</f>
        <v>0</v>
      </c>
      <c r="AK37" s="211">
        <f>COUNTIF(C37:AF37,"=N/A")</f>
        <v>0</v>
      </c>
    </row>
    <row r="38" spans="1:37">
      <c r="A38" s="274"/>
      <c r="B38" s="193" t="s">
        <v>109</v>
      </c>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6"/>
      <c r="AG38" s="277"/>
      <c r="AH38" s="278"/>
      <c r="AI38" s="278"/>
      <c r="AJ38" s="278"/>
      <c r="AK38" s="279"/>
    </row>
    <row r="39" spans="1:37">
      <c r="A39" s="274">
        <v>1.18</v>
      </c>
      <c r="B39" s="192" t="s">
        <v>122</v>
      </c>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207"/>
      <c r="AG39" s="208">
        <f>COUNTIF(C39:AF39,"=Met")</f>
        <v>0</v>
      </c>
      <c r="AH39" s="209">
        <f>IF(SUM(AG39,AI39)=0,0,AG39/SUM(AG39,AI39))</f>
        <v>0</v>
      </c>
      <c r="AI39" s="210">
        <f>COUNTIF(C39:AF39,"=Not Met")</f>
        <v>0</v>
      </c>
      <c r="AJ39" s="209">
        <f>IF(SUM(AG39,AI39)=0,0,AI39/SUM(AG39,AI39))</f>
        <v>0</v>
      </c>
      <c r="AK39" s="211">
        <f>COUNTIF(C39:AF39,"=N/A")</f>
        <v>0</v>
      </c>
    </row>
    <row r="40" spans="1:37">
      <c r="A40" s="274"/>
      <c r="B40" s="193" t="s">
        <v>109</v>
      </c>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6"/>
      <c r="AG40" s="224"/>
      <c r="AH40" s="225"/>
      <c r="AI40" s="226"/>
      <c r="AJ40" s="225"/>
      <c r="AK40" s="227"/>
    </row>
    <row r="41" spans="1:37">
      <c r="A41" s="274">
        <v>1.19</v>
      </c>
      <c r="B41" s="282" t="s">
        <v>135</v>
      </c>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207"/>
      <c r="AG41" s="208">
        <f>COUNTIF(C41:AF41,"=Met")</f>
        <v>0</v>
      </c>
      <c r="AH41" s="209">
        <f>IF(SUM(AG41,AI41)=0,0,AG41/SUM(AG41,AI41))</f>
        <v>0</v>
      </c>
      <c r="AI41" s="210">
        <f>COUNTIF(C41:AF41,"=Not Met")</f>
        <v>0</v>
      </c>
      <c r="AJ41" s="209">
        <f>IF(SUM(AG41,AI41)=0,0,AI41/SUM(AG41,AI41))</f>
        <v>0</v>
      </c>
      <c r="AK41" s="211">
        <f>COUNTIF(C41:AF41,"=N/A")</f>
        <v>0</v>
      </c>
    </row>
    <row r="42" spans="1:37">
      <c r="A42" s="274"/>
      <c r="B42" s="193" t="s">
        <v>109</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6"/>
      <c r="AG42" s="277"/>
      <c r="AH42" s="278"/>
      <c r="AI42" s="278"/>
      <c r="AJ42" s="278"/>
      <c r="AK42" s="279"/>
    </row>
    <row r="43" spans="1:37">
      <c r="A43" s="281">
        <v>1.2</v>
      </c>
      <c r="B43" s="282" t="s">
        <v>136</v>
      </c>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207"/>
      <c r="AG43" s="208">
        <f>COUNTIF(C43:AF43,"=Met")</f>
        <v>0</v>
      </c>
      <c r="AH43" s="209">
        <f>IF(SUM(AG43,AI43)=0,0,AG43/SUM(AG43,AI43))</f>
        <v>0</v>
      </c>
      <c r="AI43" s="210">
        <f>COUNTIF(C43:AF43,"=Not Met")</f>
        <v>0</v>
      </c>
      <c r="AJ43" s="209">
        <f>IF(SUM(AG43,AI43)=0,0,AI43/SUM(AG43,AI43))</f>
        <v>0</v>
      </c>
      <c r="AK43" s="211">
        <f>COUNTIF(C43:AF43,"=N/A")</f>
        <v>0</v>
      </c>
    </row>
    <row r="44" spans="1:37">
      <c r="A44" s="274"/>
      <c r="B44" s="193" t="s">
        <v>109</v>
      </c>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6"/>
      <c r="AG44" s="277"/>
      <c r="AH44" s="278"/>
      <c r="AI44" s="278"/>
      <c r="AJ44" s="278"/>
      <c r="AK44" s="279"/>
    </row>
    <row r="45" spans="1:37" s="273" customFormat="1">
      <c r="A45" s="316" t="s">
        <v>133</v>
      </c>
      <c r="B45" s="317"/>
      <c r="C45" s="283"/>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4"/>
      <c r="AG45" s="285"/>
      <c r="AH45" s="286"/>
      <c r="AI45" s="286"/>
      <c r="AJ45" s="286"/>
      <c r="AK45" s="287"/>
    </row>
    <row r="46" spans="1:37" ht="34.799999999999997">
      <c r="A46" s="274">
        <v>2.1</v>
      </c>
      <c r="B46" s="282" t="s">
        <v>134</v>
      </c>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207"/>
      <c r="AG46" s="208">
        <f>COUNTIF(C46:AF46,"=Met")</f>
        <v>0</v>
      </c>
      <c r="AH46" s="209">
        <f>IF(SUM(AG46,AI46)=0,0,AG46/SUM(AG46,AI46))</f>
        <v>0</v>
      </c>
      <c r="AI46" s="210">
        <f>COUNTIF(C46:AF46,"=Not Met")</f>
        <v>0</v>
      </c>
      <c r="AJ46" s="209">
        <f>IF(SUM(AG46,AI46)=0,0,AI46/SUM(AG46,AI46))</f>
        <v>0</v>
      </c>
      <c r="AK46" s="211">
        <f>COUNTIF(C46:AF46,"=N/A")</f>
        <v>0</v>
      </c>
    </row>
    <row r="47" spans="1:37">
      <c r="A47" s="274"/>
      <c r="B47" s="193" t="s">
        <v>109</v>
      </c>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6"/>
      <c r="AG47" s="277"/>
      <c r="AH47" s="278"/>
      <c r="AI47" s="278"/>
      <c r="AJ47" s="278"/>
      <c r="AK47" s="279"/>
    </row>
    <row r="48" spans="1:37">
      <c r="A48" s="316" t="s">
        <v>366</v>
      </c>
      <c r="B48" s="317"/>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9"/>
      <c r="AG48" s="290"/>
      <c r="AH48" s="291"/>
      <c r="AI48" s="291"/>
      <c r="AJ48" s="291"/>
      <c r="AK48" s="292"/>
    </row>
    <row r="49" spans="1:37" ht="23.4">
      <c r="A49" s="274">
        <v>3.1</v>
      </c>
      <c r="B49" s="192" t="s">
        <v>123</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207"/>
      <c r="AG49" s="208">
        <f>COUNTIF(C49:AF49,"=Met")</f>
        <v>0</v>
      </c>
      <c r="AH49" s="209">
        <f>IF(SUM(AG49,AI49)=0,0,AG49/SUM(AG49,AI49))</f>
        <v>0</v>
      </c>
      <c r="AI49" s="210">
        <f>COUNTIF(C49:AF49,"=Not Met")</f>
        <v>0</v>
      </c>
      <c r="AJ49" s="209">
        <f>IF(SUM(AG49,AI49)=0,0,AI49/SUM(AG49,AI49))</f>
        <v>0</v>
      </c>
      <c r="AK49" s="211">
        <f>COUNTIF(C49:AF49,"=N/A")</f>
        <v>0</v>
      </c>
    </row>
    <row r="50" spans="1:37">
      <c r="A50" s="274"/>
      <c r="B50" s="193" t="s">
        <v>109</v>
      </c>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6"/>
      <c r="AG50" s="277"/>
      <c r="AH50" s="278"/>
      <c r="AI50" s="278"/>
      <c r="AJ50" s="278"/>
      <c r="AK50" s="279"/>
    </row>
    <row r="51" spans="1:37" ht="23.4">
      <c r="A51" s="274">
        <v>3.2</v>
      </c>
      <c r="B51" s="192" t="s">
        <v>124</v>
      </c>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207"/>
      <c r="AG51" s="208">
        <f>COUNTIF(C51:AF51,"=Met")</f>
        <v>0</v>
      </c>
      <c r="AH51" s="209">
        <f>IF(SUM(AG51,AI51)=0,0,AG51/SUM(AG51,AI51))</f>
        <v>0</v>
      </c>
      <c r="AI51" s="210">
        <f>COUNTIF(C51:AF51,"=Not Met")</f>
        <v>0</v>
      </c>
      <c r="AJ51" s="209">
        <f>IF(SUM(AG51,AI51)=0,0,AI51/SUM(AG51,AI51))</f>
        <v>0</v>
      </c>
      <c r="AK51" s="211">
        <f>COUNTIF(C51:AF51,"=N/A")</f>
        <v>0</v>
      </c>
    </row>
    <row r="52" spans="1:37">
      <c r="A52" s="274"/>
      <c r="B52" s="193" t="s">
        <v>109</v>
      </c>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6"/>
      <c r="AG52" s="277"/>
      <c r="AH52" s="278"/>
      <c r="AI52" s="278"/>
      <c r="AJ52" s="278"/>
      <c r="AK52" s="279"/>
    </row>
    <row r="53" spans="1:37" ht="34.799999999999997">
      <c r="A53" s="274">
        <v>3.3</v>
      </c>
      <c r="B53" s="192" t="s">
        <v>125</v>
      </c>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207"/>
      <c r="AG53" s="208">
        <f>COUNTIF(C53:AF53,"=Met")</f>
        <v>0</v>
      </c>
      <c r="AH53" s="209">
        <f>IF(SUM(AG53,AI53)=0,0,AG53/SUM(AG53,AI53))</f>
        <v>0</v>
      </c>
      <c r="AI53" s="210">
        <f>COUNTIF(C53:AF53,"=Not Met")</f>
        <v>0</v>
      </c>
      <c r="AJ53" s="209">
        <f>IF(SUM(AG53,AI53)=0,0,AI53/SUM(AG53,AI53))</f>
        <v>0</v>
      </c>
      <c r="AK53" s="211">
        <f>COUNTIF(C53:AF53,"=N/A")</f>
        <v>0</v>
      </c>
    </row>
    <row r="54" spans="1:37">
      <c r="A54" s="274"/>
      <c r="B54" s="193" t="s">
        <v>109</v>
      </c>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6"/>
      <c r="AG54" s="277"/>
      <c r="AH54" s="278"/>
      <c r="AI54" s="278"/>
      <c r="AJ54" s="278"/>
      <c r="AK54" s="279"/>
    </row>
    <row r="55" spans="1:37" ht="23.4">
      <c r="A55" s="274">
        <v>3.4</v>
      </c>
      <c r="B55" s="192" t="s">
        <v>126</v>
      </c>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207"/>
      <c r="AG55" s="208">
        <f>COUNTIF(C55:AF55,"=Met")</f>
        <v>0</v>
      </c>
      <c r="AH55" s="209">
        <f>IF(SUM(AG55,AI55)=0,0,AG55/SUM(AG55,AI55))</f>
        <v>0</v>
      </c>
      <c r="AI55" s="210">
        <f>COUNTIF(C55:AF55,"=Not Met")</f>
        <v>0</v>
      </c>
      <c r="AJ55" s="209">
        <f>IF(SUM(AG55,AI55)=0,0,AI55/SUM(AG55,AI55))</f>
        <v>0</v>
      </c>
      <c r="AK55" s="211">
        <f>COUNTIF(C55:AF55,"=N/A")</f>
        <v>0</v>
      </c>
    </row>
    <row r="56" spans="1:37">
      <c r="A56" s="274"/>
      <c r="B56" s="193" t="s">
        <v>109</v>
      </c>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6"/>
      <c r="AG56" s="277"/>
      <c r="AH56" s="278"/>
      <c r="AI56" s="278"/>
      <c r="AJ56" s="278"/>
      <c r="AK56" s="279"/>
    </row>
    <row r="57" spans="1:37" ht="34.799999999999997">
      <c r="A57" s="274">
        <v>3.5</v>
      </c>
      <c r="B57" s="192" t="s">
        <v>127</v>
      </c>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207"/>
      <c r="AG57" s="208">
        <f>COUNTIF(C57:AF57,"=Met")</f>
        <v>0</v>
      </c>
      <c r="AH57" s="209">
        <f>IF(SUM(AG57,AI57)=0,0,AG57/SUM(AG57,AI57))</f>
        <v>0</v>
      </c>
      <c r="AI57" s="210">
        <f>COUNTIF(C57:AF57,"=Not Met")</f>
        <v>0</v>
      </c>
      <c r="AJ57" s="209">
        <f>IF(SUM(AG57,AI57)=0,0,AI57/SUM(AG57,AI57))</f>
        <v>0</v>
      </c>
      <c r="AK57" s="211">
        <f>COUNTIF(C57:AF57,"=N/A")</f>
        <v>0</v>
      </c>
    </row>
    <row r="58" spans="1:37">
      <c r="A58" s="274"/>
      <c r="B58" s="193" t="s">
        <v>109</v>
      </c>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6"/>
      <c r="AG58" s="277"/>
      <c r="AH58" s="278"/>
      <c r="AI58" s="278"/>
      <c r="AJ58" s="278"/>
      <c r="AK58" s="279"/>
    </row>
    <row r="59" spans="1:37" ht="34.799999999999997">
      <c r="A59" s="274">
        <v>3.6</v>
      </c>
      <c r="B59" s="192" t="s">
        <v>128</v>
      </c>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207"/>
      <c r="AG59" s="208">
        <f>COUNTIF(C59:AF59,"=Met")</f>
        <v>0</v>
      </c>
      <c r="AH59" s="209">
        <f>IF(SUM(AG59,AI59)=0,0,AG59/SUM(AG59,AI59))</f>
        <v>0</v>
      </c>
      <c r="AI59" s="210">
        <f>COUNTIF(C59:AF59,"=Not Met")</f>
        <v>0</v>
      </c>
      <c r="AJ59" s="209">
        <f>IF(SUM(AG59,AI59)=0,0,AI59/SUM(AG59,AI59))</f>
        <v>0</v>
      </c>
      <c r="AK59" s="211">
        <f>COUNTIF(C59:AF59,"=N/A")</f>
        <v>0</v>
      </c>
    </row>
    <row r="60" spans="1:37">
      <c r="A60" s="274"/>
      <c r="B60" s="193" t="s">
        <v>109</v>
      </c>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6"/>
      <c r="AG60" s="277"/>
      <c r="AH60" s="278"/>
      <c r="AI60" s="278"/>
      <c r="AJ60" s="278"/>
      <c r="AK60" s="279"/>
    </row>
    <row r="61" spans="1:37" ht="23.4">
      <c r="A61" s="274">
        <v>3.7</v>
      </c>
      <c r="B61" s="192" t="s">
        <v>129</v>
      </c>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207"/>
      <c r="AG61" s="208">
        <f>COUNTIF(C61:AF61,"=Met")</f>
        <v>0</v>
      </c>
      <c r="AH61" s="209">
        <f>IF(SUM(AG61,AI61)=0,0,AG61/SUM(AG61,AI61))</f>
        <v>0</v>
      </c>
      <c r="AI61" s="210">
        <f>COUNTIF(C61:AF61,"=Not Met")</f>
        <v>0</v>
      </c>
      <c r="AJ61" s="209">
        <f>IF(SUM(AG61,AI61)=0,0,AI61/SUM(AG61,AI61))</f>
        <v>0</v>
      </c>
      <c r="AK61" s="211">
        <f>COUNTIF(C61:AF61,"=N/A")</f>
        <v>0</v>
      </c>
    </row>
    <row r="62" spans="1:37">
      <c r="A62" s="274"/>
      <c r="B62" s="193" t="s">
        <v>109</v>
      </c>
      <c r="C62" s="275"/>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6"/>
      <c r="AG62" s="277"/>
      <c r="AH62" s="278"/>
      <c r="AI62" s="278"/>
      <c r="AJ62" s="278"/>
      <c r="AK62" s="279"/>
    </row>
    <row r="63" spans="1:37" ht="23.4">
      <c r="A63" s="274">
        <v>3.8</v>
      </c>
      <c r="B63" s="192" t="s">
        <v>130</v>
      </c>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207"/>
      <c r="AG63" s="208">
        <f>COUNTIF(C63:AF63,"=Met")</f>
        <v>0</v>
      </c>
      <c r="AH63" s="209">
        <f>IF(SUM(AG63,AI63)=0,0,AG63/SUM(AG63,AI63))</f>
        <v>0</v>
      </c>
      <c r="AI63" s="210">
        <f>COUNTIF(C63:AF63,"=Not Met")</f>
        <v>0</v>
      </c>
      <c r="AJ63" s="209">
        <f>IF(SUM(AG63,AI63)=0,0,AI63/SUM(AG63,AI63))</f>
        <v>0</v>
      </c>
      <c r="AK63" s="211">
        <f>COUNTIF(C63:AF63,"=N/A")</f>
        <v>0</v>
      </c>
    </row>
    <row r="64" spans="1:37">
      <c r="A64" s="274"/>
      <c r="B64" s="193" t="s">
        <v>109</v>
      </c>
      <c r="C64" s="275"/>
      <c r="D64" s="27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6"/>
      <c r="AG64" s="277"/>
      <c r="AH64" s="278"/>
      <c r="AI64" s="278"/>
      <c r="AJ64" s="278"/>
      <c r="AK64" s="279"/>
    </row>
    <row r="65" spans="1:37" ht="34.799999999999997">
      <c r="A65" s="274">
        <v>3.9</v>
      </c>
      <c r="B65" s="192" t="s">
        <v>131</v>
      </c>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207"/>
      <c r="AG65" s="208">
        <f>COUNTIF(C65:AF65,"=Met")</f>
        <v>0</v>
      </c>
      <c r="AH65" s="209">
        <f>IF(SUM(AG65,AI65)=0,0,AG65/SUM(AG65,AI65))</f>
        <v>0</v>
      </c>
      <c r="AI65" s="210">
        <f>COUNTIF(C65:AF65,"=Not Met")</f>
        <v>0</v>
      </c>
      <c r="AJ65" s="209">
        <f>IF(SUM(AG65,AI65)=0,0,AI65/SUM(AG65,AI65))</f>
        <v>0</v>
      </c>
      <c r="AK65" s="211">
        <f>COUNTIF(C65:AF65,"=N/A")</f>
        <v>0</v>
      </c>
    </row>
    <row r="66" spans="1:37">
      <c r="A66" s="274"/>
      <c r="B66" s="193" t="s">
        <v>109</v>
      </c>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6"/>
      <c r="AG66" s="277"/>
      <c r="AH66" s="278"/>
      <c r="AI66" s="278"/>
      <c r="AJ66" s="278"/>
      <c r="AK66" s="279"/>
    </row>
    <row r="67" spans="1:37" s="258" customFormat="1">
      <c r="A67" s="316" t="s">
        <v>301</v>
      </c>
      <c r="B67" s="317"/>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4"/>
      <c r="AG67" s="285"/>
      <c r="AH67" s="286"/>
      <c r="AI67" s="286"/>
      <c r="AJ67" s="286"/>
      <c r="AK67" s="287"/>
    </row>
    <row r="68" spans="1:37" ht="23.4">
      <c r="A68" s="274">
        <v>4.0999999999999996</v>
      </c>
      <c r="B68" s="212" t="s">
        <v>144</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207"/>
      <c r="AG68" s="208">
        <f>COUNTIF(C68:AF68,"=Met")</f>
        <v>0</v>
      </c>
      <c r="AH68" s="209">
        <f>IF(SUM(AG68,AI68)=0,0,AG68/SUM(AG68,AI68))</f>
        <v>0</v>
      </c>
      <c r="AI68" s="210">
        <f>COUNTIF(C68:AF68,"=Not Met")</f>
        <v>0</v>
      </c>
      <c r="AJ68" s="209">
        <f>IF(SUM(AG68,AI68)=0,0,AI68/SUM(AG68,AI68))</f>
        <v>0</v>
      </c>
      <c r="AK68" s="211">
        <f>COUNTIF(C68:AF68,"=N/A")</f>
        <v>0</v>
      </c>
    </row>
    <row r="69" spans="1:37">
      <c r="A69" s="274"/>
      <c r="B69" s="213" t="s">
        <v>109</v>
      </c>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6"/>
      <c r="AG69" s="277"/>
      <c r="AH69" s="278"/>
      <c r="AI69" s="278"/>
      <c r="AJ69" s="278"/>
      <c r="AK69" s="279"/>
    </row>
    <row r="70" spans="1:37" ht="23.4">
      <c r="A70" s="274">
        <v>4.2</v>
      </c>
      <c r="B70" s="212" t="s">
        <v>124</v>
      </c>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207"/>
      <c r="AG70" s="208">
        <f>COUNTIF(C70:AF70,"=Met")</f>
        <v>0</v>
      </c>
      <c r="AH70" s="209">
        <f>IF(SUM(AG70,AI70)=0,0,AG70/SUM(AG70,AI70))</f>
        <v>0</v>
      </c>
      <c r="AI70" s="210">
        <f>COUNTIF(C70:AF70,"=Not Met")</f>
        <v>0</v>
      </c>
      <c r="AJ70" s="209">
        <f>IF(SUM(AG70,AI70)=0,0,AI70/SUM(AG70,AI70))</f>
        <v>0</v>
      </c>
      <c r="AK70" s="211">
        <f>COUNTIF(C70:AF70,"=N/A")</f>
        <v>0</v>
      </c>
    </row>
    <row r="71" spans="1:37">
      <c r="A71" s="274"/>
      <c r="B71" s="213" t="s">
        <v>109</v>
      </c>
      <c r="C71" s="275"/>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6"/>
      <c r="AG71" s="277"/>
      <c r="AH71" s="278"/>
      <c r="AI71" s="278"/>
      <c r="AJ71" s="278"/>
      <c r="AK71" s="279"/>
    </row>
    <row r="72" spans="1:37" ht="23.4">
      <c r="A72" s="274">
        <v>4.3</v>
      </c>
      <c r="B72" s="212" t="s">
        <v>145</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207"/>
      <c r="AG72" s="208">
        <f>COUNTIF(C72:AF72,"=Met")</f>
        <v>0</v>
      </c>
      <c r="AH72" s="209">
        <f>IF(SUM(AG72,AI72)=0,0,AG72/SUM(AG72,AI72))</f>
        <v>0</v>
      </c>
      <c r="AI72" s="210">
        <f>COUNTIF(C72:AF72,"=Not Met")</f>
        <v>0</v>
      </c>
      <c r="AJ72" s="209">
        <f>IF(SUM(AG72,AI72)=0,0,AI72/SUM(AG72,AI72))</f>
        <v>0</v>
      </c>
      <c r="AK72" s="211">
        <f>COUNTIF(C72:AF72,"=N/A")</f>
        <v>0</v>
      </c>
    </row>
    <row r="73" spans="1:37">
      <c r="A73" s="274"/>
      <c r="B73" s="213" t="s">
        <v>109</v>
      </c>
      <c r="C73" s="275"/>
      <c r="D73" s="275"/>
      <c r="E73" s="275"/>
      <c r="F73" s="275"/>
      <c r="G73" s="275"/>
      <c r="H73" s="275"/>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6"/>
      <c r="AG73" s="277"/>
      <c r="AH73" s="278"/>
      <c r="AI73" s="278"/>
      <c r="AJ73" s="278"/>
      <c r="AK73" s="279"/>
    </row>
    <row r="74" spans="1:37" ht="23.4">
      <c r="A74" s="274">
        <v>4.4000000000000004</v>
      </c>
      <c r="B74" s="212" t="s">
        <v>146</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207"/>
      <c r="AG74" s="208">
        <f>COUNTIF(C74:AF74,"=Met")</f>
        <v>0</v>
      </c>
      <c r="AH74" s="209">
        <f>IF(SUM(AG74,AI74)=0,0,AG74/SUM(AG74,AI74))</f>
        <v>0</v>
      </c>
      <c r="AI74" s="210">
        <f>COUNTIF(C74:AF74,"=Not Met")</f>
        <v>0</v>
      </c>
      <c r="AJ74" s="209">
        <f>IF(SUM(AG74,AI74)=0,0,AI74/SUM(AG74,AI74))</f>
        <v>0</v>
      </c>
      <c r="AK74" s="211">
        <f>COUNTIF(C74:AF74,"=N/A")</f>
        <v>0</v>
      </c>
    </row>
    <row r="75" spans="1:37">
      <c r="A75" s="274"/>
      <c r="B75" s="213" t="s">
        <v>109</v>
      </c>
      <c r="C75" s="275"/>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6"/>
      <c r="AG75" s="277"/>
      <c r="AH75" s="278"/>
      <c r="AI75" s="278"/>
      <c r="AJ75" s="278"/>
      <c r="AK75" s="279"/>
    </row>
    <row r="76" spans="1:37" ht="34.799999999999997">
      <c r="A76" s="274">
        <v>4.5</v>
      </c>
      <c r="B76" s="212" t="s">
        <v>147</v>
      </c>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207"/>
      <c r="AG76" s="208">
        <f>COUNTIF(C76:AF76,"=Met")</f>
        <v>0</v>
      </c>
      <c r="AH76" s="209">
        <f>IF(SUM(AG76,AI76)=0,0,AG76/SUM(AG76,AI76))</f>
        <v>0</v>
      </c>
      <c r="AI76" s="210">
        <f>COUNTIF(C76:AF76,"=Not Met")</f>
        <v>0</v>
      </c>
      <c r="AJ76" s="209">
        <f>IF(SUM(AG76,AI76)=0,0,AI76/SUM(AG76,AI76))</f>
        <v>0</v>
      </c>
      <c r="AK76" s="211">
        <f>COUNTIF(C76:AF76,"=N/A")</f>
        <v>0</v>
      </c>
    </row>
    <row r="77" spans="1:37">
      <c r="A77" s="274"/>
      <c r="B77" s="213" t="s">
        <v>109</v>
      </c>
      <c r="C77" s="275"/>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6"/>
      <c r="AG77" s="277"/>
      <c r="AH77" s="278"/>
      <c r="AI77" s="278"/>
      <c r="AJ77" s="278"/>
      <c r="AK77" s="279"/>
    </row>
    <row r="78" spans="1:37" ht="23.4">
      <c r="A78" s="274">
        <v>4.5999999999999996</v>
      </c>
      <c r="B78" s="212" t="s">
        <v>148</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207"/>
      <c r="AG78" s="208">
        <f>COUNTIF(C78:AF78,"=Met")</f>
        <v>0</v>
      </c>
      <c r="AH78" s="209">
        <f>IF(SUM(AG78,AI78)=0,0,AG78/SUM(AG78,AI78))</f>
        <v>0</v>
      </c>
      <c r="AI78" s="210">
        <f>COUNTIF(C78:AF78,"=Not Met")</f>
        <v>0</v>
      </c>
      <c r="AJ78" s="209">
        <f>IF(SUM(AG78,AI78)=0,0,AI78/SUM(AG78,AI78))</f>
        <v>0</v>
      </c>
      <c r="AK78" s="211">
        <f>COUNTIF(C78:AF78,"=N/A")</f>
        <v>0</v>
      </c>
    </row>
    <row r="79" spans="1:37">
      <c r="A79" s="274"/>
      <c r="B79" s="213" t="s">
        <v>109</v>
      </c>
      <c r="C79" s="275"/>
      <c r="D79" s="275"/>
      <c r="E79" s="275"/>
      <c r="F79" s="275"/>
      <c r="G79" s="275"/>
      <c r="H79" s="275"/>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6"/>
      <c r="AG79" s="277"/>
      <c r="AH79" s="278"/>
      <c r="AI79" s="278"/>
      <c r="AJ79" s="278"/>
      <c r="AK79" s="279"/>
    </row>
    <row r="80" spans="1:37" s="273" customFormat="1">
      <c r="A80" s="316" t="s">
        <v>302</v>
      </c>
      <c r="B80" s="317"/>
      <c r="C80" s="283"/>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4"/>
      <c r="AG80" s="285"/>
      <c r="AH80" s="286"/>
      <c r="AI80" s="286"/>
      <c r="AJ80" s="286"/>
      <c r="AK80" s="287"/>
    </row>
    <row r="81" spans="1:37" ht="23.4">
      <c r="A81" s="274">
        <v>5.0999999999999996</v>
      </c>
      <c r="B81" s="212" t="s">
        <v>232</v>
      </c>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207"/>
      <c r="AG81" s="208">
        <f>COUNTIF(C81:AF81,"=Met")</f>
        <v>0</v>
      </c>
      <c r="AH81" s="209">
        <f>IF(SUM(AG81,AI81)=0,0,AG81/SUM(AG81,AI81))</f>
        <v>0</v>
      </c>
      <c r="AI81" s="210">
        <f>COUNTIF(C81:AF81,"=Not Met")</f>
        <v>0</v>
      </c>
      <c r="AJ81" s="209">
        <f>IF(SUM(AG81,AI81)=0,0,AI81/SUM(AG81,AI81))</f>
        <v>0</v>
      </c>
      <c r="AK81" s="211">
        <f>COUNTIF(C81:AF81,"=N/A")</f>
        <v>0</v>
      </c>
    </row>
    <row r="82" spans="1:37">
      <c r="A82" s="274"/>
      <c r="B82" s="213" t="s">
        <v>109</v>
      </c>
      <c r="C82" s="275"/>
      <c r="D82" s="275"/>
      <c r="E82" s="275"/>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6"/>
      <c r="AG82" s="277"/>
      <c r="AH82" s="278"/>
      <c r="AI82" s="278"/>
      <c r="AJ82" s="278"/>
      <c r="AK82" s="279"/>
    </row>
    <row r="83" spans="1:37">
      <c r="A83" s="316" t="s">
        <v>303</v>
      </c>
      <c r="B83" s="317"/>
      <c r="C83" s="288"/>
      <c r="D83" s="288"/>
      <c r="E83" s="288"/>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9"/>
      <c r="AG83" s="290"/>
      <c r="AH83" s="291"/>
      <c r="AI83" s="291"/>
      <c r="AJ83" s="291"/>
      <c r="AK83" s="292"/>
    </row>
    <row r="84" spans="1:37" ht="23.4">
      <c r="A84" s="274">
        <v>6.1</v>
      </c>
      <c r="B84" s="212" t="s">
        <v>143</v>
      </c>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207"/>
      <c r="AG84" s="208">
        <f>COUNTIF(C84:AF84,"=Met")</f>
        <v>0</v>
      </c>
      <c r="AH84" s="209">
        <f>IF(SUM(AG84,AI84)=0,0,AG84/SUM(AG84,AI84))</f>
        <v>0</v>
      </c>
      <c r="AI84" s="210">
        <f>COUNTIF(C84:AF84,"=Not Met")</f>
        <v>0</v>
      </c>
      <c r="AJ84" s="209">
        <f>IF(SUM(AG84,AI84)=0,0,AI84/SUM(AG84,AI84))</f>
        <v>0</v>
      </c>
      <c r="AK84" s="211">
        <f>COUNTIF(C84:AF84,"=N/A")</f>
        <v>0</v>
      </c>
    </row>
    <row r="85" spans="1:37">
      <c r="A85" s="274"/>
      <c r="B85" s="213" t="s">
        <v>109</v>
      </c>
      <c r="C85" s="275"/>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6"/>
      <c r="AG85" s="277"/>
      <c r="AH85" s="278"/>
      <c r="AI85" s="278"/>
      <c r="AJ85" s="278"/>
      <c r="AK85" s="279"/>
    </row>
    <row r="86" spans="1:37" ht="23.4">
      <c r="A86" s="274">
        <v>6.2</v>
      </c>
      <c r="B86" s="212" t="s">
        <v>149</v>
      </c>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207"/>
      <c r="AG86" s="208">
        <f>COUNTIF(C86:AF86,"=Met")</f>
        <v>0</v>
      </c>
      <c r="AH86" s="209">
        <f>IF(SUM(AG86,AI86)=0,0,AG86/SUM(AG86,AI86))</f>
        <v>0</v>
      </c>
      <c r="AI86" s="210">
        <f>COUNTIF(C86:AF86,"=Not Met")</f>
        <v>0</v>
      </c>
      <c r="AJ86" s="209">
        <f>IF(SUM(AG86,AI86)=0,0,AI86/SUM(AG86,AI86))</f>
        <v>0</v>
      </c>
      <c r="AK86" s="211">
        <f>COUNTIF(C86:AF86,"=N/A")</f>
        <v>0</v>
      </c>
    </row>
    <row r="87" spans="1:37">
      <c r="A87" s="274"/>
      <c r="B87" s="213" t="s">
        <v>109</v>
      </c>
      <c r="C87" s="275"/>
      <c r="D87" s="275"/>
      <c r="E87" s="275"/>
      <c r="F87" s="275"/>
      <c r="G87" s="275"/>
      <c r="H87" s="275"/>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6"/>
      <c r="AG87" s="277"/>
      <c r="AH87" s="278"/>
      <c r="AI87" s="278"/>
      <c r="AJ87" s="278"/>
      <c r="AK87" s="279"/>
    </row>
    <row r="88" spans="1:37">
      <c r="A88" s="274">
        <v>6.3</v>
      </c>
      <c r="B88" s="212" t="s">
        <v>150</v>
      </c>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207"/>
      <c r="AG88" s="208">
        <f>COUNTIF(C88:AF88,"=Met")</f>
        <v>0</v>
      </c>
      <c r="AH88" s="209">
        <f>IF(SUM(AG88,AI88)=0,0,AG88/SUM(AG88,AI88))</f>
        <v>0</v>
      </c>
      <c r="AI88" s="210">
        <f>COUNTIF(C88:AF88,"=Not Met")</f>
        <v>0</v>
      </c>
      <c r="AJ88" s="209">
        <f>IF(SUM(AG88,AI88)=0,0,AI88/SUM(AG88,AI88))</f>
        <v>0</v>
      </c>
      <c r="AK88" s="211">
        <f>COUNTIF(C88:AF88,"=N/A")</f>
        <v>0</v>
      </c>
    </row>
    <row r="89" spans="1:37">
      <c r="A89" s="274"/>
      <c r="B89" s="213" t="s">
        <v>109</v>
      </c>
      <c r="C89" s="275"/>
      <c r="D89" s="275"/>
      <c r="E89" s="275"/>
      <c r="F89" s="275"/>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6"/>
      <c r="AG89" s="277"/>
      <c r="AH89" s="278"/>
      <c r="AI89" s="278"/>
      <c r="AJ89" s="278"/>
      <c r="AK89" s="279"/>
    </row>
    <row r="90" spans="1:37">
      <c r="A90" s="274">
        <v>6.4</v>
      </c>
      <c r="B90" s="212" t="s">
        <v>151</v>
      </c>
      <c r="C90" s="168"/>
      <c r="D90" s="168"/>
      <c r="E90" s="168"/>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207"/>
      <c r="AG90" s="208">
        <f>COUNTIF(C90:AF90,"=Met")</f>
        <v>0</v>
      </c>
      <c r="AH90" s="209">
        <f>IF(SUM(AG90,AI90)=0,0,AG90/SUM(AG90,AI90))</f>
        <v>0</v>
      </c>
      <c r="AI90" s="210">
        <f>COUNTIF(C90:AF90,"=Not Met")</f>
        <v>0</v>
      </c>
      <c r="AJ90" s="209">
        <f>IF(SUM(AG90,AI90)=0,0,AI90/SUM(AG90,AI90))</f>
        <v>0</v>
      </c>
      <c r="AK90" s="211">
        <f>COUNTIF(C90:AF90,"=N/A")</f>
        <v>0</v>
      </c>
    </row>
    <row r="91" spans="1:37">
      <c r="A91" s="274"/>
      <c r="B91" s="213" t="s">
        <v>109</v>
      </c>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75"/>
      <c r="AB91" s="275"/>
      <c r="AC91" s="275"/>
      <c r="AD91" s="275"/>
      <c r="AE91" s="275"/>
      <c r="AF91" s="276"/>
      <c r="AG91" s="277"/>
      <c r="AH91" s="278"/>
      <c r="AI91" s="278"/>
      <c r="AJ91" s="278"/>
      <c r="AK91" s="279"/>
    </row>
    <row r="92" spans="1:37" s="273" customFormat="1">
      <c r="A92" s="316" t="s">
        <v>304</v>
      </c>
      <c r="B92" s="317"/>
      <c r="C92" s="283"/>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4"/>
      <c r="AG92" s="285"/>
      <c r="AH92" s="286"/>
      <c r="AI92" s="286"/>
      <c r="AJ92" s="286"/>
      <c r="AK92" s="287"/>
    </row>
    <row r="93" spans="1:37" ht="23.4">
      <c r="A93" s="274">
        <v>7.1</v>
      </c>
      <c r="B93" s="212" t="s">
        <v>152</v>
      </c>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207"/>
      <c r="AG93" s="208">
        <f>COUNTIF(C93:AF93,"=Met")</f>
        <v>0</v>
      </c>
      <c r="AH93" s="209">
        <f>IF(SUM(AG93,AI93)=0,0,AG93/SUM(AG93,AI93))</f>
        <v>0</v>
      </c>
      <c r="AI93" s="210">
        <f>COUNTIF(C93:AF93,"=Not Met")</f>
        <v>0</v>
      </c>
      <c r="AJ93" s="209">
        <f>IF(SUM(AG93,AI93)=0,0,AI93/SUM(AG93,AI93))</f>
        <v>0</v>
      </c>
      <c r="AK93" s="211">
        <f>COUNTIF(C93:AF93,"=N/A")</f>
        <v>0</v>
      </c>
    </row>
    <row r="94" spans="1:37">
      <c r="A94" s="274"/>
      <c r="B94" s="213" t="s">
        <v>109</v>
      </c>
      <c r="C94" s="275"/>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6"/>
      <c r="AG94" s="277"/>
      <c r="AH94" s="278"/>
      <c r="AI94" s="278"/>
      <c r="AJ94" s="278"/>
      <c r="AK94" s="279"/>
    </row>
    <row r="95" spans="1:37" ht="23.4">
      <c r="A95" s="274">
        <v>7.2</v>
      </c>
      <c r="B95" s="212" t="s">
        <v>153</v>
      </c>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207"/>
      <c r="AG95" s="208">
        <f>COUNTIF(C95:AF95,"=Met")</f>
        <v>0</v>
      </c>
      <c r="AH95" s="209">
        <f>IF(SUM(AG95,AI95)=0,0,AG95/SUM(AG95,AI95))</f>
        <v>0</v>
      </c>
      <c r="AI95" s="210">
        <f>COUNTIF(C95:AF95,"=Not Met")</f>
        <v>0</v>
      </c>
      <c r="AJ95" s="209">
        <f>IF(SUM(AG95,AI95)=0,0,AI95/SUM(AG95,AI95))</f>
        <v>0</v>
      </c>
      <c r="AK95" s="211">
        <f>COUNTIF(C95:AF95,"=N/A")</f>
        <v>0</v>
      </c>
    </row>
    <row r="96" spans="1:37">
      <c r="A96" s="274"/>
      <c r="B96" s="213" t="s">
        <v>109</v>
      </c>
      <c r="C96" s="275"/>
      <c r="D96" s="275"/>
      <c r="E96" s="275"/>
      <c r="F96" s="275"/>
      <c r="G96" s="275"/>
      <c r="H96" s="275"/>
      <c r="I96" s="275"/>
      <c r="J96" s="275"/>
      <c r="K96" s="275"/>
      <c r="L96" s="275"/>
      <c r="M96" s="275"/>
      <c r="N96" s="275"/>
      <c r="O96" s="275"/>
      <c r="P96" s="275"/>
      <c r="Q96" s="275"/>
      <c r="R96" s="275"/>
      <c r="S96" s="275"/>
      <c r="T96" s="275"/>
      <c r="U96" s="275"/>
      <c r="V96" s="275"/>
      <c r="W96" s="275"/>
      <c r="X96" s="275"/>
      <c r="Y96" s="275"/>
      <c r="Z96" s="275"/>
      <c r="AA96" s="275"/>
      <c r="AB96" s="275"/>
      <c r="AC96" s="275"/>
      <c r="AD96" s="275"/>
      <c r="AE96" s="275"/>
      <c r="AF96" s="276"/>
      <c r="AG96" s="277"/>
      <c r="AH96" s="278"/>
      <c r="AI96" s="278"/>
      <c r="AJ96" s="278"/>
      <c r="AK96" s="279"/>
    </row>
    <row r="97" spans="1:37" s="273" customFormat="1">
      <c r="A97" s="316" t="s">
        <v>305</v>
      </c>
      <c r="B97" s="317"/>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c r="AF97" s="284"/>
      <c r="AG97" s="285"/>
      <c r="AH97" s="286"/>
      <c r="AI97" s="286"/>
      <c r="AJ97" s="286"/>
      <c r="AK97" s="287"/>
    </row>
    <row r="98" spans="1:37" ht="23.4">
      <c r="A98" s="274">
        <v>8.1</v>
      </c>
      <c r="B98" s="212" t="s">
        <v>154</v>
      </c>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207"/>
      <c r="AG98" s="208">
        <f>COUNTIF(C98:AF98,"=Met")</f>
        <v>0</v>
      </c>
      <c r="AH98" s="209">
        <f>IF(SUM(AG98,AI98)=0,0,AG98/SUM(AG98,AI98))</f>
        <v>0</v>
      </c>
      <c r="AI98" s="210">
        <f>COUNTIF(C98:AF98,"=Not Met")</f>
        <v>0</v>
      </c>
      <c r="AJ98" s="209">
        <f>IF(SUM(AG98,AI98)=0,0,AI98/SUM(AG98,AI98))</f>
        <v>0</v>
      </c>
      <c r="AK98" s="211">
        <f>COUNTIF(C98:AF98,"=N/A")</f>
        <v>0</v>
      </c>
    </row>
    <row r="99" spans="1:37">
      <c r="A99" s="274"/>
      <c r="B99" s="213" t="s">
        <v>109</v>
      </c>
      <c r="C99" s="275"/>
      <c r="D99" s="275"/>
      <c r="E99" s="275"/>
      <c r="F99" s="275"/>
      <c r="G99" s="275"/>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6"/>
      <c r="AG99" s="277"/>
      <c r="AH99" s="278"/>
      <c r="AI99" s="278"/>
      <c r="AJ99" s="278"/>
      <c r="AK99" s="279"/>
    </row>
    <row r="100" spans="1:37">
      <c r="A100" s="316" t="s">
        <v>306</v>
      </c>
      <c r="B100" s="317"/>
      <c r="C100" s="283"/>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4"/>
      <c r="AG100" s="290"/>
      <c r="AH100" s="291"/>
      <c r="AI100" s="291"/>
      <c r="AJ100" s="291"/>
      <c r="AK100" s="292"/>
    </row>
    <row r="101" spans="1:37" s="273" customFormat="1">
      <c r="A101" s="316" t="s">
        <v>307</v>
      </c>
      <c r="B101" s="317"/>
      <c r="C101" s="283"/>
      <c r="D101" s="283"/>
      <c r="E101" s="283"/>
      <c r="F101" s="283"/>
      <c r="G101" s="283"/>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283"/>
      <c r="AD101" s="283"/>
      <c r="AE101" s="283"/>
      <c r="AF101" s="284"/>
      <c r="AG101" s="285"/>
      <c r="AH101" s="286"/>
      <c r="AI101" s="286"/>
      <c r="AJ101" s="286"/>
      <c r="AK101" s="287"/>
    </row>
    <row r="102" spans="1:37" ht="23.4">
      <c r="A102" s="274">
        <v>10.1</v>
      </c>
      <c r="B102" s="212" t="s">
        <v>143</v>
      </c>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207"/>
      <c r="AG102" s="208">
        <f>COUNTIF(C102:AF102,"=Met")</f>
        <v>0</v>
      </c>
      <c r="AH102" s="209">
        <f>IF(SUM(AG102,AI102)=0,0,AG102/SUM(AG102,AI102))</f>
        <v>0</v>
      </c>
      <c r="AI102" s="210">
        <f>COUNTIF(C102:AF102,"=Not Met")</f>
        <v>0</v>
      </c>
      <c r="AJ102" s="209">
        <f>IF(SUM(AG102,AI102)=0,0,AI102/SUM(AG102,AI102))</f>
        <v>0</v>
      </c>
      <c r="AK102" s="211">
        <f>COUNTIF(C102:AF102,"=N/A")</f>
        <v>0</v>
      </c>
    </row>
    <row r="103" spans="1:37">
      <c r="A103" s="274"/>
      <c r="B103" s="213" t="s">
        <v>109</v>
      </c>
      <c r="C103" s="275"/>
      <c r="D103" s="275"/>
      <c r="E103" s="275"/>
      <c r="F103" s="275"/>
      <c r="G103" s="275"/>
      <c r="H103" s="275"/>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6"/>
      <c r="AG103" s="277"/>
      <c r="AH103" s="278"/>
      <c r="AI103" s="278"/>
      <c r="AJ103" s="278"/>
      <c r="AK103" s="279"/>
    </row>
    <row r="104" spans="1:37">
      <c r="A104" s="316" t="s">
        <v>308</v>
      </c>
      <c r="B104" s="317"/>
      <c r="C104" s="283"/>
      <c r="D104" s="283"/>
      <c r="E104" s="283"/>
      <c r="F104" s="283"/>
      <c r="G104" s="283"/>
      <c r="H104" s="283"/>
      <c r="I104" s="283"/>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c r="AF104" s="284"/>
      <c r="AG104" s="290"/>
      <c r="AH104" s="291"/>
      <c r="AI104" s="291"/>
      <c r="AJ104" s="291"/>
      <c r="AK104" s="292"/>
    </row>
    <row r="105" spans="1:37" ht="23.4">
      <c r="A105" s="274">
        <v>11.1</v>
      </c>
      <c r="B105" s="212" t="s">
        <v>124</v>
      </c>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207"/>
      <c r="AG105" s="208">
        <f>COUNTIF(C105:AF105,"=Met")</f>
        <v>0</v>
      </c>
      <c r="AH105" s="209">
        <f>IF(SUM(AG105,AI105)=0,0,AG105/SUM(AG105,AI105))</f>
        <v>0</v>
      </c>
      <c r="AI105" s="210">
        <f>COUNTIF(C105:AF105,"=Not Met")</f>
        <v>0</v>
      </c>
      <c r="AJ105" s="209">
        <f>IF(SUM(AG105,AI105)=0,0,AI105/SUM(AG105,AI105))</f>
        <v>0</v>
      </c>
      <c r="AK105" s="211">
        <f>COUNTIF(C105:AF105,"=N/A")</f>
        <v>0</v>
      </c>
    </row>
    <row r="106" spans="1:37">
      <c r="A106" s="274"/>
      <c r="B106" s="213" t="s">
        <v>109</v>
      </c>
      <c r="C106" s="275"/>
      <c r="D106" s="275"/>
      <c r="E106" s="275"/>
      <c r="F106" s="275"/>
      <c r="G106" s="275"/>
      <c r="H106" s="275"/>
      <c r="I106" s="275"/>
      <c r="J106" s="275"/>
      <c r="K106" s="275"/>
      <c r="L106" s="275"/>
      <c r="M106" s="275"/>
      <c r="N106" s="275"/>
      <c r="O106" s="275"/>
      <c r="P106" s="275"/>
      <c r="Q106" s="275"/>
      <c r="R106" s="275"/>
      <c r="S106" s="275"/>
      <c r="T106" s="275"/>
      <c r="U106" s="275"/>
      <c r="V106" s="275"/>
      <c r="W106" s="275"/>
      <c r="X106" s="275"/>
      <c r="Y106" s="275"/>
      <c r="Z106" s="275"/>
      <c r="AA106" s="275"/>
      <c r="AB106" s="275"/>
      <c r="AC106" s="275"/>
      <c r="AD106" s="275"/>
      <c r="AE106" s="275"/>
      <c r="AF106" s="276"/>
      <c r="AG106" s="277"/>
      <c r="AH106" s="278"/>
      <c r="AI106" s="278"/>
      <c r="AJ106" s="278"/>
      <c r="AK106" s="279"/>
    </row>
    <row r="107" spans="1:37" ht="23.4">
      <c r="A107" s="274">
        <v>11.2</v>
      </c>
      <c r="B107" s="212" t="s">
        <v>233</v>
      </c>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207"/>
      <c r="AG107" s="208">
        <f>COUNTIF(C107:AF107,"=Met")</f>
        <v>0</v>
      </c>
      <c r="AH107" s="209">
        <f>IF(SUM(AG107,AI107)=0,0,AG107/SUM(AG107,AI107))</f>
        <v>0</v>
      </c>
      <c r="AI107" s="210">
        <f>COUNTIF(C107:AF107,"=Not Met")</f>
        <v>0</v>
      </c>
      <c r="AJ107" s="209">
        <f>IF(SUM(AG107,AI107)=0,0,AI107/SUM(AG107,AI107))</f>
        <v>0</v>
      </c>
      <c r="AK107" s="211">
        <f>COUNTIF(C107:AF107,"=N/A")</f>
        <v>0</v>
      </c>
    </row>
    <row r="108" spans="1:37">
      <c r="A108" s="274"/>
      <c r="B108" s="213" t="s">
        <v>109</v>
      </c>
      <c r="C108" s="275"/>
      <c r="D108" s="275"/>
      <c r="E108" s="275"/>
      <c r="F108" s="275"/>
      <c r="G108" s="275"/>
      <c r="H108" s="275"/>
      <c r="I108" s="275"/>
      <c r="J108" s="275"/>
      <c r="K108" s="275"/>
      <c r="L108" s="275"/>
      <c r="M108" s="275"/>
      <c r="N108" s="275"/>
      <c r="O108" s="275"/>
      <c r="P108" s="275"/>
      <c r="Q108" s="275"/>
      <c r="R108" s="275"/>
      <c r="S108" s="275"/>
      <c r="T108" s="275"/>
      <c r="U108" s="275"/>
      <c r="V108" s="275"/>
      <c r="W108" s="275"/>
      <c r="X108" s="275"/>
      <c r="Y108" s="275"/>
      <c r="Z108" s="275"/>
      <c r="AA108" s="275"/>
      <c r="AB108" s="275"/>
      <c r="AC108" s="275"/>
      <c r="AD108" s="275"/>
      <c r="AE108" s="275"/>
      <c r="AF108" s="276"/>
      <c r="AG108" s="277"/>
      <c r="AH108" s="278"/>
      <c r="AI108" s="278"/>
      <c r="AJ108" s="278"/>
      <c r="AK108" s="279"/>
    </row>
    <row r="109" spans="1:37" ht="23.4">
      <c r="A109" s="274">
        <v>11.3</v>
      </c>
      <c r="B109" s="212" t="s">
        <v>155</v>
      </c>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c r="AF109" s="207"/>
      <c r="AG109" s="208">
        <f>COUNTIF(C109:AF109,"=Met")</f>
        <v>0</v>
      </c>
      <c r="AH109" s="209">
        <f>IF(SUM(AG109,AI109)=0,0,AG109/SUM(AG109,AI109))</f>
        <v>0</v>
      </c>
      <c r="AI109" s="210">
        <f>COUNTIF(C109:AF109,"=Not Met")</f>
        <v>0</v>
      </c>
      <c r="AJ109" s="209">
        <f>IF(SUM(AG109,AI109)=0,0,AI109/SUM(AG109,AI109))</f>
        <v>0</v>
      </c>
      <c r="AK109" s="211">
        <f>COUNTIF(C109:AF109,"=N/A")</f>
        <v>0</v>
      </c>
    </row>
    <row r="110" spans="1:37">
      <c r="A110" s="274"/>
      <c r="B110" s="213" t="s">
        <v>109</v>
      </c>
      <c r="C110" s="275"/>
      <c r="D110" s="275"/>
      <c r="E110" s="275"/>
      <c r="F110" s="275"/>
      <c r="G110" s="275"/>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76"/>
      <c r="AG110" s="277"/>
      <c r="AH110" s="278"/>
      <c r="AI110" s="278"/>
      <c r="AJ110" s="278"/>
      <c r="AK110" s="279"/>
    </row>
    <row r="111" spans="1:37" ht="23.4">
      <c r="A111" s="274">
        <v>11.4</v>
      </c>
      <c r="B111" s="212" t="s">
        <v>157</v>
      </c>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207"/>
      <c r="AG111" s="208">
        <f>COUNTIF(C111:AF111,"=Met")</f>
        <v>0</v>
      </c>
      <c r="AH111" s="209">
        <f>IF(SUM(AG111,AI111)=0,0,AG111/SUM(AG111,AI111))</f>
        <v>0</v>
      </c>
      <c r="AI111" s="210">
        <f>COUNTIF(C111:AF111,"=Not Met")</f>
        <v>0</v>
      </c>
      <c r="AJ111" s="209">
        <f>IF(SUM(AG111,AI111)=0,0,AI111/SUM(AG111,AI111))</f>
        <v>0</v>
      </c>
      <c r="AK111" s="211">
        <f>COUNTIF(C111:AF111,"=N/A")</f>
        <v>0</v>
      </c>
    </row>
    <row r="112" spans="1:37">
      <c r="A112" s="274"/>
      <c r="B112" s="213" t="s">
        <v>109</v>
      </c>
      <c r="C112" s="275"/>
      <c r="D112" s="275"/>
      <c r="E112" s="275"/>
      <c r="F112" s="275"/>
      <c r="G112" s="275"/>
      <c r="H112" s="275"/>
      <c r="I112" s="275"/>
      <c r="J112" s="275"/>
      <c r="K112" s="275"/>
      <c r="L112" s="275"/>
      <c r="M112" s="275"/>
      <c r="N112" s="275"/>
      <c r="O112" s="275"/>
      <c r="P112" s="275"/>
      <c r="Q112" s="275"/>
      <c r="R112" s="275"/>
      <c r="S112" s="275"/>
      <c r="T112" s="275"/>
      <c r="U112" s="275"/>
      <c r="V112" s="275"/>
      <c r="W112" s="275"/>
      <c r="X112" s="275"/>
      <c r="Y112" s="275"/>
      <c r="Z112" s="275"/>
      <c r="AA112" s="275"/>
      <c r="AB112" s="275"/>
      <c r="AC112" s="275"/>
      <c r="AD112" s="275"/>
      <c r="AE112" s="275"/>
      <c r="AF112" s="276"/>
      <c r="AG112" s="277"/>
      <c r="AH112" s="278"/>
      <c r="AI112" s="278"/>
      <c r="AJ112" s="278"/>
      <c r="AK112" s="279"/>
    </row>
    <row r="113" spans="1:37" ht="23.4">
      <c r="A113" s="274">
        <v>11.5</v>
      </c>
      <c r="B113" s="212" t="s">
        <v>158</v>
      </c>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68"/>
      <c r="AF113" s="207"/>
      <c r="AG113" s="208">
        <f>COUNTIF(C113:AF113,"=Met")</f>
        <v>0</v>
      </c>
      <c r="AH113" s="209">
        <f>IF(SUM(AG113,AI113)=0,0,AG113/SUM(AG113,AI113))</f>
        <v>0</v>
      </c>
      <c r="AI113" s="210">
        <f>COUNTIF(C113:AF113,"=Not Met")</f>
        <v>0</v>
      </c>
      <c r="AJ113" s="209">
        <f>IF(SUM(AG113,AI113)=0,0,AI113/SUM(AG113,AI113))</f>
        <v>0</v>
      </c>
      <c r="AK113" s="211">
        <f>COUNTIF(C113:AF113,"=N/A")</f>
        <v>0</v>
      </c>
    </row>
    <row r="114" spans="1:37">
      <c r="A114" s="274"/>
      <c r="B114" s="213" t="s">
        <v>109</v>
      </c>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6"/>
      <c r="AG114" s="277"/>
      <c r="AH114" s="278"/>
      <c r="AI114" s="278"/>
      <c r="AJ114" s="278"/>
      <c r="AK114" s="279"/>
    </row>
    <row r="115" spans="1:37" ht="34.799999999999997">
      <c r="A115" s="274">
        <v>11.6</v>
      </c>
      <c r="B115" s="212" t="s">
        <v>156</v>
      </c>
      <c r="C115" s="168"/>
      <c r="D115" s="168"/>
      <c r="E115" s="168"/>
      <c r="F115" s="168"/>
      <c r="G115" s="168"/>
      <c r="H115" s="168"/>
      <c r="I115" s="168"/>
      <c r="J115" s="168"/>
      <c r="K115" s="168"/>
      <c r="L115" s="168"/>
      <c r="M115" s="168"/>
      <c r="N115" s="168"/>
      <c r="O115" s="168"/>
      <c r="P115" s="168"/>
      <c r="Q115" s="168"/>
      <c r="R115" s="168"/>
      <c r="S115" s="168"/>
      <c r="T115" s="168"/>
      <c r="U115" s="168"/>
      <c r="V115" s="168"/>
      <c r="W115" s="168"/>
      <c r="X115" s="168"/>
      <c r="Y115" s="168"/>
      <c r="Z115" s="168"/>
      <c r="AA115" s="168"/>
      <c r="AB115" s="168"/>
      <c r="AC115" s="168"/>
      <c r="AD115" s="168"/>
      <c r="AE115" s="168"/>
      <c r="AF115" s="207"/>
      <c r="AG115" s="208">
        <f>COUNTIF(C115:AF115,"=Met")</f>
        <v>0</v>
      </c>
      <c r="AH115" s="209">
        <f>IF(SUM(AG115,AI115)=0,0,AG115/SUM(AG115,AI115))</f>
        <v>0</v>
      </c>
      <c r="AI115" s="210">
        <f>COUNTIF(C115:AF115,"=Not Met")</f>
        <v>0</v>
      </c>
      <c r="AJ115" s="209">
        <f>IF(SUM(AG115,AI115)=0,0,AI115/SUM(AG115,AI115))</f>
        <v>0</v>
      </c>
      <c r="AK115" s="211">
        <f>COUNTIF(C115:AF115,"=N/A")</f>
        <v>0</v>
      </c>
    </row>
    <row r="116" spans="1:37">
      <c r="A116" s="274"/>
      <c r="B116" s="213" t="s">
        <v>109</v>
      </c>
      <c r="C116" s="275"/>
      <c r="D116" s="275"/>
      <c r="E116" s="275"/>
      <c r="F116" s="275"/>
      <c r="G116" s="275"/>
      <c r="H116" s="275"/>
      <c r="I116" s="275"/>
      <c r="J116" s="275"/>
      <c r="K116" s="275"/>
      <c r="L116" s="275"/>
      <c r="M116" s="275"/>
      <c r="N116" s="275"/>
      <c r="O116" s="275"/>
      <c r="P116" s="275"/>
      <c r="Q116" s="275"/>
      <c r="R116" s="275"/>
      <c r="S116" s="275"/>
      <c r="T116" s="275"/>
      <c r="U116" s="275"/>
      <c r="V116" s="275"/>
      <c r="W116" s="275"/>
      <c r="X116" s="275"/>
      <c r="Y116" s="275"/>
      <c r="Z116" s="275"/>
      <c r="AA116" s="275"/>
      <c r="AB116" s="275"/>
      <c r="AC116" s="275"/>
      <c r="AD116" s="275"/>
      <c r="AE116" s="275"/>
      <c r="AF116" s="276"/>
      <c r="AG116" s="277"/>
      <c r="AH116" s="278"/>
      <c r="AI116" s="278"/>
      <c r="AJ116" s="278"/>
      <c r="AK116" s="279"/>
    </row>
    <row r="117" spans="1:37">
      <c r="A117" s="316" t="s">
        <v>309</v>
      </c>
      <c r="B117" s="317"/>
      <c r="C117" s="288"/>
      <c r="D117" s="288"/>
      <c r="E117" s="288"/>
      <c r="F117" s="288"/>
      <c r="G117" s="288"/>
      <c r="H117" s="288"/>
      <c r="I117" s="288"/>
      <c r="J117" s="288"/>
      <c r="K117" s="288"/>
      <c r="L117" s="288"/>
      <c r="M117" s="288"/>
      <c r="N117" s="288"/>
      <c r="O117" s="288"/>
      <c r="P117" s="288"/>
      <c r="Q117" s="288"/>
      <c r="R117" s="288"/>
      <c r="S117" s="288"/>
      <c r="T117" s="288"/>
      <c r="U117" s="288"/>
      <c r="V117" s="288"/>
      <c r="W117" s="288"/>
      <c r="X117" s="288"/>
      <c r="Y117" s="288"/>
      <c r="Z117" s="288"/>
      <c r="AA117" s="288"/>
      <c r="AB117" s="288"/>
      <c r="AC117" s="288"/>
      <c r="AD117" s="288"/>
      <c r="AE117" s="288"/>
      <c r="AF117" s="289"/>
      <c r="AG117" s="290"/>
      <c r="AH117" s="291"/>
      <c r="AI117" s="291"/>
      <c r="AJ117" s="291"/>
      <c r="AK117" s="292"/>
    </row>
    <row r="118" spans="1:37" ht="69">
      <c r="A118" s="274">
        <v>12.1</v>
      </c>
      <c r="B118" s="212" t="s">
        <v>159</v>
      </c>
      <c r="C118" s="168"/>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207"/>
      <c r="AG118" s="208">
        <f>COUNTIF(C118:AF118,"=Met")</f>
        <v>0</v>
      </c>
      <c r="AH118" s="209">
        <f>IF(SUM(AG118,AI118)=0,0,AG118/SUM(AG118,AI118))</f>
        <v>0</v>
      </c>
      <c r="AI118" s="210">
        <f>COUNTIF(C118:AF118,"=Not Met")</f>
        <v>0</v>
      </c>
      <c r="AJ118" s="209">
        <f>IF(SUM(AG118,AI118)=0,0,AI118/SUM(AG118,AI118))</f>
        <v>0</v>
      </c>
      <c r="AK118" s="211">
        <f>COUNTIF(C118:AF118,"=N/A")</f>
        <v>0</v>
      </c>
    </row>
    <row r="119" spans="1:37">
      <c r="A119" s="274"/>
      <c r="B119" s="213" t="s">
        <v>109</v>
      </c>
      <c r="C119" s="275"/>
      <c r="D119" s="275"/>
      <c r="E119" s="275"/>
      <c r="F119" s="275"/>
      <c r="G119" s="275"/>
      <c r="H119" s="275"/>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6"/>
      <c r="AG119" s="277"/>
      <c r="AH119" s="278"/>
      <c r="AI119" s="278"/>
      <c r="AJ119" s="278"/>
      <c r="AK119" s="279"/>
    </row>
    <row r="120" spans="1:37" ht="23.4">
      <c r="A120" s="274">
        <v>12.2</v>
      </c>
      <c r="B120" s="212" t="s">
        <v>143</v>
      </c>
      <c r="C120" s="168"/>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c r="AA120" s="168"/>
      <c r="AB120" s="168"/>
      <c r="AC120" s="168"/>
      <c r="AD120" s="168"/>
      <c r="AE120" s="168"/>
      <c r="AF120" s="207"/>
      <c r="AG120" s="208">
        <f>COUNTIF(C120:AF120,"=Met")</f>
        <v>0</v>
      </c>
      <c r="AH120" s="209">
        <f>IF(SUM(AG120,AI120)=0,0,AG120/SUM(AG120,AI120))</f>
        <v>0</v>
      </c>
      <c r="AI120" s="210">
        <f>COUNTIF(C120:AF120,"=Not Met")</f>
        <v>0</v>
      </c>
      <c r="AJ120" s="209">
        <f>IF(SUM(AG120,AI120)=0,0,AI120/SUM(AG120,AI120))</f>
        <v>0</v>
      </c>
      <c r="AK120" s="211">
        <f>COUNTIF(C120:AF120,"=N/A")</f>
        <v>0</v>
      </c>
    </row>
    <row r="121" spans="1:37">
      <c r="A121" s="274"/>
      <c r="B121" s="213" t="s">
        <v>109</v>
      </c>
      <c r="C121" s="275"/>
      <c r="D121" s="275"/>
      <c r="E121" s="275"/>
      <c r="F121" s="275"/>
      <c r="G121" s="275"/>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275"/>
      <c r="AF121" s="276"/>
      <c r="AG121" s="277"/>
      <c r="AH121" s="278"/>
      <c r="AI121" s="278"/>
      <c r="AJ121" s="278"/>
      <c r="AK121" s="279"/>
    </row>
    <row r="122" spans="1:37" ht="80.400000000000006">
      <c r="A122" s="274">
        <v>12.3</v>
      </c>
      <c r="B122" s="212" t="s">
        <v>396</v>
      </c>
      <c r="C122" s="168"/>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8"/>
      <c r="Z122" s="168"/>
      <c r="AA122" s="168"/>
      <c r="AB122" s="168"/>
      <c r="AC122" s="168"/>
      <c r="AD122" s="168"/>
      <c r="AE122" s="168"/>
      <c r="AF122" s="207"/>
      <c r="AG122" s="208">
        <f>COUNTIF(C122:AF122,"=Met")</f>
        <v>0</v>
      </c>
      <c r="AH122" s="209">
        <f>IF(SUM(AG122,AI122)=0,0,AG122/SUM(AG122,AI122))</f>
        <v>0</v>
      </c>
      <c r="AI122" s="210">
        <f>COUNTIF(C122:AF122,"=Not Met")</f>
        <v>0</v>
      </c>
      <c r="AJ122" s="209">
        <f>IF(SUM(AG122,AI122)=0,0,AI122/SUM(AG122,AI122))</f>
        <v>0</v>
      </c>
      <c r="AK122" s="211">
        <f>COUNTIF(C122:AF122,"=N/A")</f>
        <v>0</v>
      </c>
    </row>
    <row r="123" spans="1:37">
      <c r="A123" s="274"/>
      <c r="B123" s="213" t="s">
        <v>109</v>
      </c>
      <c r="C123" s="275"/>
      <c r="D123" s="275"/>
      <c r="E123" s="275"/>
      <c r="F123" s="275"/>
      <c r="G123" s="275"/>
      <c r="H123" s="275"/>
      <c r="I123" s="275"/>
      <c r="J123" s="275"/>
      <c r="K123" s="275"/>
      <c r="L123" s="275"/>
      <c r="M123" s="275"/>
      <c r="N123" s="275"/>
      <c r="O123" s="275"/>
      <c r="P123" s="275"/>
      <c r="Q123" s="275"/>
      <c r="R123" s="275"/>
      <c r="S123" s="275"/>
      <c r="T123" s="275"/>
      <c r="U123" s="275"/>
      <c r="V123" s="275"/>
      <c r="W123" s="275"/>
      <c r="X123" s="275"/>
      <c r="Y123" s="275"/>
      <c r="Z123" s="275"/>
      <c r="AA123" s="275"/>
      <c r="AB123" s="275"/>
      <c r="AC123" s="275"/>
      <c r="AD123" s="275"/>
      <c r="AE123" s="275"/>
      <c r="AF123" s="276"/>
      <c r="AG123" s="277"/>
      <c r="AH123" s="278"/>
      <c r="AI123" s="278"/>
      <c r="AJ123" s="278"/>
      <c r="AK123" s="279"/>
    </row>
    <row r="124" spans="1:37" ht="34.799999999999997">
      <c r="A124" s="274">
        <v>12.4</v>
      </c>
      <c r="B124" s="212" t="s">
        <v>397</v>
      </c>
      <c r="C124" s="168"/>
      <c r="D124" s="168"/>
      <c r="E124" s="168"/>
      <c r="F124" s="168"/>
      <c r="G124" s="168"/>
      <c r="H124" s="168"/>
      <c r="I124" s="168"/>
      <c r="J124" s="168"/>
      <c r="K124" s="168"/>
      <c r="L124" s="168"/>
      <c r="M124" s="168"/>
      <c r="N124" s="168"/>
      <c r="O124" s="168"/>
      <c r="P124" s="168"/>
      <c r="Q124" s="168"/>
      <c r="R124" s="168"/>
      <c r="S124" s="168"/>
      <c r="T124" s="168"/>
      <c r="U124" s="168"/>
      <c r="V124" s="168"/>
      <c r="W124" s="168"/>
      <c r="X124" s="168"/>
      <c r="Y124" s="168"/>
      <c r="Z124" s="168"/>
      <c r="AA124" s="168"/>
      <c r="AB124" s="168"/>
      <c r="AC124" s="168"/>
      <c r="AD124" s="168"/>
      <c r="AE124" s="168"/>
      <c r="AF124" s="207"/>
      <c r="AG124" s="208">
        <f>COUNTIF(C124:AF124,"=Met")</f>
        <v>0</v>
      </c>
      <c r="AH124" s="209">
        <f>IF(SUM(AG124,AI124)=0,0,AG124/SUM(AG124,AI124))</f>
        <v>0</v>
      </c>
      <c r="AI124" s="210">
        <f>COUNTIF(C124:AF124,"=Not Met")</f>
        <v>0</v>
      </c>
      <c r="AJ124" s="209">
        <f>IF(SUM(AG124,AI124)=0,0,AI124/SUM(AG124,AI124))</f>
        <v>0</v>
      </c>
      <c r="AK124" s="211">
        <f>COUNTIF(C124:AF124,"=N/A")</f>
        <v>0</v>
      </c>
    </row>
    <row r="125" spans="1:37">
      <c r="A125" s="274"/>
      <c r="B125" s="213" t="s">
        <v>109</v>
      </c>
      <c r="C125" s="275"/>
      <c r="D125" s="275"/>
      <c r="E125" s="275"/>
      <c r="F125" s="275"/>
      <c r="G125" s="275"/>
      <c r="H125" s="275"/>
      <c r="I125" s="275"/>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6"/>
      <c r="AG125" s="277"/>
      <c r="AH125" s="278"/>
      <c r="AI125" s="278"/>
      <c r="AJ125" s="278"/>
      <c r="AK125" s="279"/>
    </row>
    <row r="126" spans="1:37">
      <c r="A126" s="316" t="s">
        <v>310</v>
      </c>
      <c r="B126" s="317"/>
      <c r="C126" s="283"/>
      <c r="D126" s="283"/>
      <c r="E126" s="283"/>
      <c r="F126" s="283"/>
      <c r="G126" s="283"/>
      <c r="H126" s="283"/>
      <c r="I126" s="283"/>
      <c r="J126" s="283"/>
      <c r="K126" s="283"/>
      <c r="L126" s="283"/>
      <c r="M126" s="283"/>
      <c r="N126" s="283"/>
      <c r="O126" s="283"/>
      <c r="P126" s="283"/>
      <c r="Q126" s="283"/>
      <c r="R126" s="283"/>
      <c r="S126" s="283"/>
      <c r="T126" s="283"/>
      <c r="U126" s="283"/>
      <c r="V126" s="283"/>
      <c r="W126" s="283"/>
      <c r="X126" s="283"/>
      <c r="Y126" s="283"/>
      <c r="Z126" s="283"/>
      <c r="AA126" s="283"/>
      <c r="AB126" s="283"/>
      <c r="AC126" s="283"/>
      <c r="AD126" s="283"/>
      <c r="AE126" s="283"/>
      <c r="AF126" s="284"/>
      <c r="AG126" s="290"/>
      <c r="AH126" s="291"/>
      <c r="AI126" s="291"/>
      <c r="AJ126" s="291"/>
      <c r="AK126" s="292"/>
    </row>
    <row r="127" spans="1:37" ht="23.4">
      <c r="A127" s="274">
        <v>13.1</v>
      </c>
      <c r="B127" s="212" t="s">
        <v>152</v>
      </c>
      <c r="C127" s="168"/>
      <c r="D127" s="168"/>
      <c r="E127" s="168"/>
      <c r="F127" s="168"/>
      <c r="G127" s="168"/>
      <c r="H127" s="168"/>
      <c r="I127" s="168"/>
      <c r="J127" s="168"/>
      <c r="K127" s="168"/>
      <c r="L127" s="168"/>
      <c r="M127" s="168"/>
      <c r="N127" s="168"/>
      <c r="O127" s="168"/>
      <c r="P127" s="168"/>
      <c r="Q127" s="168"/>
      <c r="R127" s="168"/>
      <c r="S127" s="168"/>
      <c r="T127" s="168"/>
      <c r="U127" s="168"/>
      <c r="V127" s="168"/>
      <c r="W127" s="168"/>
      <c r="X127" s="168"/>
      <c r="Y127" s="168"/>
      <c r="Z127" s="168"/>
      <c r="AA127" s="168"/>
      <c r="AB127" s="168"/>
      <c r="AC127" s="168"/>
      <c r="AD127" s="168"/>
      <c r="AE127" s="168"/>
      <c r="AF127" s="207"/>
      <c r="AG127" s="208">
        <f>COUNTIF(C127:AF127,"=Met")</f>
        <v>0</v>
      </c>
      <c r="AH127" s="209">
        <f>IF(SUM(AG127,AI127)=0,0,AG127/SUM(AG127,AI127))</f>
        <v>0</v>
      </c>
      <c r="AI127" s="210">
        <f>COUNTIF(C127:AF127,"=Not Met")</f>
        <v>0</v>
      </c>
      <c r="AJ127" s="209">
        <f>IF(SUM(AG127,AI127)=0,0,AI127/SUM(AG127,AI127))</f>
        <v>0</v>
      </c>
      <c r="AK127" s="211">
        <f>COUNTIF(C127:AF127,"=N/A")</f>
        <v>0</v>
      </c>
    </row>
    <row r="128" spans="1:37">
      <c r="A128" s="274"/>
      <c r="B128" s="213" t="s">
        <v>109</v>
      </c>
      <c r="C128" s="275"/>
      <c r="D128" s="275"/>
      <c r="E128" s="275"/>
      <c r="F128" s="275"/>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6"/>
      <c r="AG128" s="277"/>
      <c r="AH128" s="278"/>
      <c r="AI128" s="278"/>
      <c r="AJ128" s="278"/>
      <c r="AK128" s="279"/>
    </row>
    <row r="129" spans="1:37" ht="31.95" customHeight="1">
      <c r="A129" s="330" t="s">
        <v>311</v>
      </c>
      <c r="B129" s="331"/>
      <c r="C129" s="288"/>
      <c r="D129" s="288"/>
      <c r="E129" s="288"/>
      <c r="F129" s="288"/>
      <c r="G129" s="288"/>
      <c r="H129" s="288"/>
      <c r="I129" s="288"/>
      <c r="J129" s="288"/>
      <c r="K129" s="288"/>
      <c r="L129" s="288"/>
      <c r="M129" s="288"/>
      <c r="N129" s="288"/>
      <c r="O129" s="288"/>
      <c r="P129" s="288"/>
      <c r="Q129" s="288"/>
      <c r="R129" s="288"/>
      <c r="S129" s="288"/>
      <c r="T129" s="288"/>
      <c r="U129" s="288"/>
      <c r="V129" s="288"/>
      <c r="W129" s="288"/>
      <c r="X129" s="288"/>
      <c r="Y129" s="288"/>
      <c r="Z129" s="288"/>
      <c r="AA129" s="288"/>
      <c r="AB129" s="288"/>
      <c r="AC129" s="288"/>
      <c r="AD129" s="288"/>
      <c r="AE129" s="288"/>
      <c r="AF129" s="289"/>
      <c r="AG129" s="290"/>
      <c r="AH129" s="291"/>
      <c r="AI129" s="291"/>
      <c r="AJ129" s="291"/>
      <c r="AK129" s="292"/>
    </row>
    <row r="130" spans="1:37">
      <c r="A130" s="274">
        <v>14.1</v>
      </c>
      <c r="B130" s="213" t="s">
        <v>240</v>
      </c>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168"/>
      <c r="AD130" s="168"/>
      <c r="AE130" s="168"/>
      <c r="AF130" s="207"/>
      <c r="AG130" s="208">
        <f>COUNTIF(C130:AF130,"=Met")</f>
        <v>0</v>
      </c>
      <c r="AH130" s="209">
        <f>IF(SUM(AG130,AI130)=0,0,AG130/SUM(AG130,AI130))</f>
        <v>0</v>
      </c>
      <c r="AI130" s="210">
        <f>COUNTIF(C130:AF130,"=Not Met")</f>
        <v>0</v>
      </c>
      <c r="AJ130" s="209">
        <f>IF(SUM(AG130,AI130)=0,0,AI130/SUM(AG130,AI130))</f>
        <v>0</v>
      </c>
      <c r="AK130" s="211">
        <f>COUNTIF(C130:AF130,"=N/A")</f>
        <v>0</v>
      </c>
    </row>
    <row r="131" spans="1:37">
      <c r="A131" s="274"/>
      <c r="B131" s="213" t="s">
        <v>109</v>
      </c>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6"/>
      <c r="AG131" s="277"/>
      <c r="AH131" s="278"/>
      <c r="AI131" s="278"/>
      <c r="AJ131" s="278"/>
      <c r="AK131" s="279"/>
    </row>
    <row r="132" spans="1:37" ht="34.799999999999997">
      <c r="A132" s="274">
        <v>14.2</v>
      </c>
      <c r="B132" s="213" t="s">
        <v>237</v>
      </c>
      <c r="C132" s="168"/>
      <c r="D132" s="168"/>
      <c r="E132" s="168"/>
      <c r="F132" s="168"/>
      <c r="G132" s="168"/>
      <c r="H132" s="168"/>
      <c r="I132" s="168"/>
      <c r="J132" s="168"/>
      <c r="K132" s="168"/>
      <c r="L132" s="168"/>
      <c r="M132" s="168"/>
      <c r="N132" s="168"/>
      <c r="O132" s="168"/>
      <c r="P132" s="168"/>
      <c r="Q132" s="168"/>
      <c r="R132" s="168"/>
      <c r="S132" s="168"/>
      <c r="T132" s="168"/>
      <c r="U132" s="168"/>
      <c r="V132" s="168"/>
      <c r="W132" s="168"/>
      <c r="X132" s="168"/>
      <c r="Y132" s="168"/>
      <c r="Z132" s="168"/>
      <c r="AA132" s="168"/>
      <c r="AB132" s="168"/>
      <c r="AC132" s="168"/>
      <c r="AD132" s="168"/>
      <c r="AE132" s="168"/>
      <c r="AF132" s="207"/>
      <c r="AG132" s="208">
        <f>COUNTIF(C132:AF132,"=Met")</f>
        <v>0</v>
      </c>
      <c r="AH132" s="209">
        <f>IF(SUM(AG132,AI132)=0,0,AG132/SUM(AG132,AI132))</f>
        <v>0</v>
      </c>
      <c r="AI132" s="210">
        <f>COUNTIF(C132:AF132,"=Not Met")</f>
        <v>0</v>
      </c>
      <c r="AJ132" s="209">
        <f>IF(SUM(AG132,AI132)=0,0,AI132/SUM(AG132,AI132))</f>
        <v>0</v>
      </c>
      <c r="AK132" s="211">
        <f>COUNTIF(C132:AF132,"=N/A")</f>
        <v>0</v>
      </c>
    </row>
    <row r="133" spans="1:37">
      <c r="A133" s="274"/>
      <c r="B133" s="213" t="s">
        <v>109</v>
      </c>
      <c r="C133" s="275"/>
      <c r="D133" s="275"/>
      <c r="E133" s="275"/>
      <c r="F133" s="275"/>
      <c r="G133" s="275"/>
      <c r="H133" s="275"/>
      <c r="I133" s="275"/>
      <c r="J133" s="275"/>
      <c r="K133" s="275"/>
      <c r="L133" s="275"/>
      <c r="M133" s="275"/>
      <c r="N133" s="275"/>
      <c r="O133" s="275"/>
      <c r="P133" s="275"/>
      <c r="Q133" s="275"/>
      <c r="R133" s="275"/>
      <c r="S133" s="275"/>
      <c r="T133" s="275"/>
      <c r="U133" s="275"/>
      <c r="V133" s="275"/>
      <c r="W133" s="275"/>
      <c r="X133" s="275"/>
      <c r="Y133" s="275"/>
      <c r="Z133" s="275"/>
      <c r="AA133" s="275"/>
      <c r="AB133" s="275"/>
      <c r="AC133" s="275"/>
      <c r="AD133" s="275"/>
      <c r="AE133" s="275"/>
      <c r="AF133" s="276"/>
      <c r="AG133" s="277"/>
      <c r="AH133" s="278"/>
      <c r="AI133" s="278"/>
      <c r="AJ133" s="278"/>
      <c r="AK133" s="279"/>
    </row>
    <row r="134" spans="1:37" ht="23.4">
      <c r="A134" s="274">
        <v>14.3</v>
      </c>
      <c r="B134" s="213" t="s">
        <v>238</v>
      </c>
      <c r="C134" s="168"/>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207"/>
      <c r="AG134" s="208">
        <f>COUNTIF(C134:AF134,"=Met")</f>
        <v>0</v>
      </c>
      <c r="AH134" s="209">
        <f>IF(SUM(AG134,AI134)=0,0,AG134/SUM(AG134,AI134))</f>
        <v>0</v>
      </c>
      <c r="AI134" s="210">
        <f>COUNTIF(C134:AF134,"=Not Met")</f>
        <v>0</v>
      </c>
      <c r="AJ134" s="209">
        <f>IF(SUM(AG134,AI134)=0,0,AI134/SUM(AG134,AI134))</f>
        <v>0</v>
      </c>
      <c r="AK134" s="211">
        <f>COUNTIF(C134:AF134,"=N/A")</f>
        <v>0</v>
      </c>
    </row>
    <row r="135" spans="1:37">
      <c r="A135" s="274"/>
      <c r="B135" s="213" t="s">
        <v>109</v>
      </c>
      <c r="C135" s="275"/>
      <c r="D135" s="275"/>
      <c r="E135" s="275"/>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6"/>
      <c r="AG135" s="277"/>
      <c r="AH135" s="278"/>
      <c r="AI135" s="278"/>
      <c r="AJ135" s="278"/>
      <c r="AK135" s="279"/>
    </row>
    <row r="136" spans="1:37" ht="23.4">
      <c r="A136" s="274">
        <v>14.4</v>
      </c>
      <c r="B136" s="213" t="s">
        <v>239</v>
      </c>
      <c r="C136" s="168"/>
      <c r="D136" s="168"/>
      <c r="E136" s="168"/>
      <c r="F136" s="168"/>
      <c r="G136" s="168"/>
      <c r="H136" s="168"/>
      <c r="I136" s="168"/>
      <c r="J136" s="168"/>
      <c r="K136" s="168"/>
      <c r="L136" s="168"/>
      <c r="M136" s="168"/>
      <c r="N136" s="168"/>
      <c r="O136" s="168"/>
      <c r="P136" s="168"/>
      <c r="Q136" s="168"/>
      <c r="R136" s="168"/>
      <c r="S136" s="168"/>
      <c r="T136" s="168"/>
      <c r="U136" s="168"/>
      <c r="V136" s="168"/>
      <c r="W136" s="168"/>
      <c r="X136" s="168"/>
      <c r="Y136" s="168"/>
      <c r="Z136" s="168"/>
      <c r="AA136" s="168"/>
      <c r="AB136" s="168"/>
      <c r="AC136" s="168"/>
      <c r="AD136" s="168"/>
      <c r="AE136" s="168"/>
      <c r="AF136" s="207"/>
      <c r="AG136" s="208">
        <f>COUNTIF(C136:AF136,"=Met")</f>
        <v>0</v>
      </c>
      <c r="AH136" s="209">
        <f>IF(SUM(AG136,AI136)=0,0,AG136/SUM(AG136,AI136))</f>
        <v>0</v>
      </c>
      <c r="AI136" s="210">
        <f>COUNTIF(C136:AF136,"=Not Met")</f>
        <v>0</v>
      </c>
      <c r="AJ136" s="209">
        <f>IF(SUM(AG136,AI136)=0,0,AI136/SUM(AG136,AI136))</f>
        <v>0</v>
      </c>
      <c r="AK136" s="211">
        <f>COUNTIF(C136:AF136,"=N/A")</f>
        <v>0</v>
      </c>
    </row>
    <row r="137" spans="1:37">
      <c r="A137" s="274"/>
      <c r="B137" s="213" t="s">
        <v>109</v>
      </c>
      <c r="C137" s="275"/>
      <c r="D137" s="275"/>
      <c r="E137" s="275"/>
      <c r="F137" s="275"/>
      <c r="G137" s="275"/>
      <c r="H137" s="275"/>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6"/>
      <c r="AG137" s="277"/>
      <c r="AH137" s="278"/>
      <c r="AI137" s="278"/>
      <c r="AJ137" s="278"/>
      <c r="AK137" s="279"/>
    </row>
    <row r="138" spans="1:37" ht="35.4">
      <c r="A138" s="274">
        <v>14.5</v>
      </c>
      <c r="B138" s="213" t="s">
        <v>398</v>
      </c>
      <c r="C138" s="168"/>
      <c r="D138" s="168"/>
      <c r="E138" s="168"/>
      <c r="F138" s="168"/>
      <c r="G138" s="168"/>
      <c r="H138" s="168"/>
      <c r="I138" s="168"/>
      <c r="J138" s="168"/>
      <c r="K138" s="168"/>
      <c r="L138" s="168"/>
      <c r="M138" s="168"/>
      <c r="N138" s="168"/>
      <c r="O138" s="168"/>
      <c r="P138" s="168"/>
      <c r="Q138" s="168"/>
      <c r="R138" s="168"/>
      <c r="S138" s="168"/>
      <c r="T138" s="168"/>
      <c r="U138" s="168"/>
      <c r="V138" s="168"/>
      <c r="W138" s="168"/>
      <c r="X138" s="168"/>
      <c r="Y138" s="168"/>
      <c r="Z138" s="168"/>
      <c r="AA138" s="168"/>
      <c r="AB138" s="168"/>
      <c r="AC138" s="168"/>
      <c r="AD138" s="168"/>
      <c r="AE138" s="168"/>
      <c r="AF138" s="207"/>
      <c r="AG138" s="208" t="s">
        <v>312</v>
      </c>
      <c r="AH138" s="209">
        <f>IF(SUM(AG138,AI138)=0,0,AG138/SUM(AG138,AI138))</f>
        <v>0</v>
      </c>
      <c r="AI138" s="210">
        <f>COUNTIF(C138:AF138,"=Not Met")</f>
        <v>0</v>
      </c>
      <c r="AJ138" s="209">
        <f>IF(SUM(AG138,AI138)=0,0,AI138/SUM(AG138,AI138))</f>
        <v>0</v>
      </c>
      <c r="AK138" s="211">
        <f>COUNTIF(C138:AF138,"=N/A")</f>
        <v>0</v>
      </c>
    </row>
    <row r="139" spans="1:37">
      <c r="A139" s="274"/>
      <c r="B139" s="213" t="s">
        <v>109</v>
      </c>
      <c r="C139" s="275"/>
      <c r="D139" s="275"/>
      <c r="E139" s="275"/>
      <c r="F139" s="275"/>
      <c r="G139" s="275"/>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6"/>
      <c r="AG139" s="277"/>
      <c r="AH139" s="278"/>
      <c r="AI139" s="278"/>
      <c r="AJ139" s="278"/>
      <c r="AK139" s="279"/>
    </row>
    <row r="140" spans="1:37" ht="23.4">
      <c r="A140" s="274">
        <v>14.6</v>
      </c>
      <c r="B140" s="213" t="s">
        <v>241</v>
      </c>
      <c r="C140" s="168"/>
      <c r="D140" s="168"/>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8"/>
      <c r="AA140" s="168"/>
      <c r="AB140" s="168"/>
      <c r="AC140" s="168"/>
      <c r="AD140" s="168"/>
      <c r="AE140" s="168"/>
      <c r="AF140" s="207"/>
      <c r="AG140" s="208">
        <f>COUNTIF(C140:AF140,"=Met")</f>
        <v>0</v>
      </c>
      <c r="AH140" s="209">
        <f>IF(SUM(AG140,AI140)=0,0,AG140/SUM(AG140,AI140))</f>
        <v>0</v>
      </c>
      <c r="AI140" s="210">
        <f>COUNTIF(C140:AF140,"=Not Met")</f>
        <v>0</v>
      </c>
      <c r="AJ140" s="209">
        <f>IF(SUM(AG140,AI140)=0,0,AI140/SUM(AG140,AI140))</f>
        <v>0</v>
      </c>
      <c r="AK140" s="211">
        <f>COUNTIF(C140:AF140,"=N/A")</f>
        <v>0</v>
      </c>
    </row>
    <row r="141" spans="1:37">
      <c r="A141" s="274"/>
      <c r="B141" s="213" t="s">
        <v>109</v>
      </c>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6"/>
      <c r="AG141" s="277"/>
      <c r="AH141" s="278"/>
      <c r="AI141" s="278"/>
      <c r="AJ141" s="278"/>
      <c r="AK141" s="279"/>
    </row>
    <row r="142" spans="1:37" ht="34.799999999999997">
      <c r="A142" s="274">
        <v>14.7</v>
      </c>
      <c r="B142" s="213" t="s">
        <v>242</v>
      </c>
      <c r="C142" s="168"/>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207"/>
      <c r="AG142" s="208">
        <f>COUNTIF(C142:AF142,"=Met")</f>
        <v>0</v>
      </c>
      <c r="AH142" s="209">
        <f>IF(SUM(AG142,AI142)=0,0,AG142/SUM(AG142,AI142))</f>
        <v>0</v>
      </c>
      <c r="AI142" s="210">
        <f>COUNTIF(C142:AF142,"=Not Met")</f>
        <v>0</v>
      </c>
      <c r="AJ142" s="209">
        <f>IF(SUM(AG142,AI142)=0,0,AI142/SUM(AG142,AI142))</f>
        <v>0</v>
      </c>
      <c r="AK142" s="211">
        <f>COUNTIF(C142:AF142,"=N/A")</f>
        <v>0</v>
      </c>
    </row>
    <row r="143" spans="1:37">
      <c r="A143" s="274"/>
      <c r="B143" s="213" t="s">
        <v>109</v>
      </c>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c r="AE143" s="275"/>
      <c r="AF143" s="276"/>
      <c r="AG143" s="277"/>
      <c r="AH143" s="278"/>
      <c r="AI143" s="278"/>
      <c r="AJ143" s="278"/>
      <c r="AK143" s="279"/>
    </row>
    <row r="144" spans="1:37" ht="35.4">
      <c r="A144" s="274">
        <v>14.8</v>
      </c>
      <c r="B144" s="213" t="s">
        <v>399</v>
      </c>
      <c r="C144" s="168"/>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207"/>
      <c r="AG144" s="208">
        <f>COUNTIF(C144:AF144,"=Met")</f>
        <v>0</v>
      </c>
      <c r="AH144" s="209">
        <f>IF(SUM(AG144,AI144)=0,0,AG144/SUM(AG144,AI144))</f>
        <v>0</v>
      </c>
      <c r="AI144" s="210">
        <f>COUNTIF(C144:AF144,"=Not Met")</f>
        <v>0</v>
      </c>
      <c r="AJ144" s="209">
        <f>IF(SUM(AG144,AI144)=0,0,AI144/SUM(AG144,AI144))</f>
        <v>0</v>
      </c>
      <c r="AK144" s="211">
        <f>COUNTIF(C144:AF144,"=N/A")</f>
        <v>0</v>
      </c>
    </row>
    <row r="145" spans="1:37">
      <c r="A145" s="274"/>
      <c r="B145" s="213" t="s">
        <v>109</v>
      </c>
      <c r="C145" s="275"/>
      <c r="D145" s="275"/>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6"/>
      <c r="AG145" s="277"/>
      <c r="AH145" s="278"/>
      <c r="AI145" s="278"/>
      <c r="AJ145" s="278"/>
      <c r="AK145" s="279"/>
    </row>
    <row r="146" spans="1:37" ht="114.6">
      <c r="A146" s="274">
        <v>14.9</v>
      </c>
      <c r="B146" s="213" t="s">
        <v>243</v>
      </c>
      <c r="C146" s="168"/>
      <c r="D146" s="168"/>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8"/>
      <c r="AA146" s="168"/>
      <c r="AB146" s="168"/>
      <c r="AC146" s="168"/>
      <c r="AD146" s="168"/>
      <c r="AE146" s="168"/>
      <c r="AF146" s="207"/>
      <c r="AG146" s="208">
        <f>COUNTIF(C146:AF146,"=Met")</f>
        <v>0</v>
      </c>
      <c r="AH146" s="209">
        <f>IF(SUM(AG146,AI146)=0,0,AG146/SUM(AG146,AI146))</f>
        <v>0</v>
      </c>
      <c r="AI146" s="210">
        <f>COUNTIF(C146:AF146,"=Not Met")</f>
        <v>0</v>
      </c>
      <c r="AJ146" s="209">
        <f>IF(SUM(AG146,AI146)=0,0,AI146/SUM(AG146,AI146))</f>
        <v>0</v>
      </c>
      <c r="AK146" s="211">
        <f>COUNTIF(C146:AF146,"=N/A")</f>
        <v>0</v>
      </c>
    </row>
    <row r="147" spans="1:37">
      <c r="A147" s="274"/>
      <c r="B147" s="213" t="s">
        <v>109</v>
      </c>
      <c r="C147" s="275"/>
      <c r="D147" s="275"/>
      <c r="E147" s="275"/>
      <c r="F147" s="275"/>
      <c r="G147" s="275"/>
      <c r="H147" s="275"/>
      <c r="I147" s="275"/>
      <c r="J147" s="275"/>
      <c r="K147" s="275"/>
      <c r="L147" s="275"/>
      <c r="M147" s="275"/>
      <c r="N147" s="275"/>
      <c r="O147" s="275"/>
      <c r="P147" s="275"/>
      <c r="Q147" s="275"/>
      <c r="R147" s="275"/>
      <c r="S147" s="275"/>
      <c r="T147" s="275"/>
      <c r="U147" s="275"/>
      <c r="V147" s="275"/>
      <c r="W147" s="275"/>
      <c r="X147" s="275"/>
      <c r="Y147" s="275"/>
      <c r="Z147" s="275"/>
      <c r="AA147" s="275"/>
      <c r="AB147" s="275"/>
      <c r="AC147" s="275"/>
      <c r="AD147" s="275"/>
      <c r="AE147" s="275"/>
      <c r="AF147" s="276"/>
      <c r="AG147" s="277"/>
      <c r="AH147" s="278"/>
      <c r="AI147" s="278"/>
      <c r="AJ147" s="278"/>
      <c r="AK147" s="279"/>
    </row>
    <row r="148" spans="1:37" ht="30" customHeight="1">
      <c r="A148" s="330" t="s">
        <v>345</v>
      </c>
      <c r="B148" s="331"/>
      <c r="C148" s="288"/>
      <c r="D148" s="288"/>
      <c r="E148" s="288"/>
      <c r="F148" s="288"/>
      <c r="G148" s="288"/>
      <c r="H148" s="288"/>
      <c r="I148" s="288"/>
      <c r="J148" s="288"/>
      <c r="K148" s="288"/>
      <c r="L148" s="288"/>
      <c r="M148" s="288"/>
      <c r="N148" s="288"/>
      <c r="O148" s="288"/>
      <c r="P148" s="288"/>
      <c r="Q148" s="288"/>
      <c r="R148" s="288"/>
      <c r="S148" s="288"/>
      <c r="T148" s="288"/>
      <c r="U148" s="288"/>
      <c r="V148" s="288"/>
      <c r="W148" s="288"/>
      <c r="X148" s="288"/>
      <c r="Y148" s="288"/>
      <c r="Z148" s="288"/>
      <c r="AA148" s="288"/>
      <c r="AB148" s="288"/>
      <c r="AC148" s="288"/>
      <c r="AD148" s="288"/>
      <c r="AE148" s="288"/>
      <c r="AF148" s="289"/>
      <c r="AG148" s="290"/>
      <c r="AH148" s="291"/>
      <c r="AI148" s="291"/>
      <c r="AJ148" s="291"/>
      <c r="AK148" s="292"/>
    </row>
    <row r="149" spans="1:37" ht="23.4">
      <c r="A149" s="274">
        <v>15.1</v>
      </c>
      <c r="B149" s="212" t="s">
        <v>339</v>
      </c>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8"/>
      <c r="AA149" s="168"/>
      <c r="AB149" s="168"/>
      <c r="AC149" s="168"/>
      <c r="AD149" s="168"/>
      <c r="AE149" s="168"/>
      <c r="AF149" s="207"/>
      <c r="AG149" s="208">
        <f>COUNTIF(C149:AF149,"=Met")</f>
        <v>0</v>
      </c>
      <c r="AH149" s="209">
        <f>IF(SUM(AG149,AI149)=0,0,AG149/SUM(AG149,AI149))</f>
        <v>0</v>
      </c>
      <c r="AI149" s="210">
        <f>COUNTIF(C149:AF149,"=Not Met")</f>
        <v>0</v>
      </c>
      <c r="AJ149" s="209">
        <f>IF(SUM(AG149,AI149)=0,0,AI149/SUM(AG149,AI149))</f>
        <v>0</v>
      </c>
      <c r="AK149" s="211">
        <f>COUNTIF(C149:AF149,"=N/A")</f>
        <v>0</v>
      </c>
    </row>
    <row r="150" spans="1:37">
      <c r="A150" s="274"/>
      <c r="B150" s="213" t="s">
        <v>109</v>
      </c>
      <c r="C150" s="275"/>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275"/>
      <c r="AF150" s="276"/>
      <c r="AG150" s="224"/>
      <c r="AH150" s="225"/>
      <c r="AI150" s="226"/>
      <c r="AJ150" s="225"/>
      <c r="AK150" s="227"/>
    </row>
    <row r="151" spans="1:37" ht="23.4">
      <c r="A151" s="274">
        <v>15.2</v>
      </c>
      <c r="B151" s="212" t="s">
        <v>340</v>
      </c>
      <c r="C151" s="168"/>
      <c r="D151" s="168"/>
      <c r="E151" s="168"/>
      <c r="F151" s="168"/>
      <c r="G151" s="168"/>
      <c r="H151" s="168"/>
      <c r="I151" s="168"/>
      <c r="J151" s="168"/>
      <c r="K151" s="168"/>
      <c r="L151" s="168"/>
      <c r="M151" s="168"/>
      <c r="N151" s="168"/>
      <c r="O151" s="168"/>
      <c r="P151" s="168"/>
      <c r="Q151" s="168"/>
      <c r="R151" s="168"/>
      <c r="S151" s="168"/>
      <c r="T151" s="168"/>
      <c r="U151" s="168"/>
      <c r="V151" s="168"/>
      <c r="W151" s="168"/>
      <c r="X151" s="168"/>
      <c r="Y151" s="168"/>
      <c r="Z151" s="168"/>
      <c r="AA151" s="168"/>
      <c r="AB151" s="168"/>
      <c r="AC151" s="168"/>
      <c r="AD151" s="168"/>
      <c r="AE151" s="168"/>
      <c r="AF151" s="207"/>
      <c r="AG151" s="208">
        <f>COUNTIF(C151:AF151,"=Met")</f>
        <v>0</v>
      </c>
      <c r="AH151" s="209">
        <f>IF(SUM(AG151,AI151)=0,0,AG151/SUM(AG151,AI151))</f>
        <v>0</v>
      </c>
      <c r="AI151" s="210">
        <f>COUNTIF(C151:AF151,"=Not Met")</f>
        <v>0</v>
      </c>
      <c r="AJ151" s="209">
        <f>IF(SUM(AG151,AI151)=0,0,AI151/SUM(AG151,AI151))</f>
        <v>0</v>
      </c>
      <c r="AK151" s="211">
        <f>COUNTIF(C151:AF151,"=N/A")</f>
        <v>0</v>
      </c>
    </row>
    <row r="152" spans="1:37">
      <c r="A152" s="274"/>
      <c r="B152" s="213" t="s">
        <v>109</v>
      </c>
      <c r="C152" s="275"/>
      <c r="D152" s="275"/>
      <c r="E152" s="275"/>
      <c r="F152" s="275"/>
      <c r="G152" s="275"/>
      <c r="H152" s="275"/>
      <c r="I152" s="275"/>
      <c r="J152" s="275"/>
      <c r="K152" s="275"/>
      <c r="L152" s="275"/>
      <c r="M152" s="275"/>
      <c r="N152" s="275"/>
      <c r="O152" s="275"/>
      <c r="P152" s="275"/>
      <c r="Q152" s="275"/>
      <c r="R152" s="275"/>
      <c r="S152" s="275"/>
      <c r="T152" s="275"/>
      <c r="U152" s="275"/>
      <c r="V152" s="275"/>
      <c r="W152" s="275"/>
      <c r="X152" s="275"/>
      <c r="Y152" s="275"/>
      <c r="Z152" s="275"/>
      <c r="AA152" s="275"/>
      <c r="AB152" s="275"/>
      <c r="AC152" s="275"/>
      <c r="AD152" s="275"/>
      <c r="AE152" s="275"/>
      <c r="AF152" s="276"/>
      <c r="AG152" s="224"/>
      <c r="AH152" s="225"/>
      <c r="AI152" s="226"/>
      <c r="AJ152" s="225"/>
      <c r="AK152" s="227"/>
    </row>
    <row r="153" spans="1:37" ht="35.4">
      <c r="A153" s="274">
        <v>15.3</v>
      </c>
      <c r="B153" s="212" t="s">
        <v>400</v>
      </c>
      <c r="C153" s="168"/>
      <c r="D153" s="168"/>
      <c r="E153" s="168"/>
      <c r="F153" s="168"/>
      <c r="G153" s="168"/>
      <c r="H153" s="168"/>
      <c r="I153" s="168"/>
      <c r="J153" s="168"/>
      <c r="K153" s="168"/>
      <c r="L153" s="168"/>
      <c r="M153" s="168"/>
      <c r="N153" s="168"/>
      <c r="O153" s="168"/>
      <c r="P153" s="168"/>
      <c r="Q153" s="168"/>
      <c r="R153" s="168"/>
      <c r="S153" s="168"/>
      <c r="T153" s="168"/>
      <c r="U153" s="168"/>
      <c r="V153" s="168"/>
      <c r="W153" s="168"/>
      <c r="X153" s="168"/>
      <c r="Y153" s="168"/>
      <c r="Z153" s="168"/>
      <c r="AA153" s="168"/>
      <c r="AB153" s="168"/>
      <c r="AC153" s="168"/>
      <c r="AD153" s="168"/>
      <c r="AE153" s="168"/>
      <c r="AF153" s="207"/>
      <c r="AG153" s="208">
        <f>COUNTIF(C153:AF153,"=Met")</f>
        <v>0</v>
      </c>
      <c r="AH153" s="209">
        <f>IF(SUM(AG153,AI153)=0,0,AG153/SUM(AG153,AI153))</f>
        <v>0</v>
      </c>
      <c r="AI153" s="210">
        <f>COUNTIF(C153:AF153,"=Not Met")</f>
        <v>0</v>
      </c>
      <c r="AJ153" s="209">
        <f>IF(SUM(AG153,AI153)=0,0,AI153/SUM(AG153,AI153))</f>
        <v>0</v>
      </c>
      <c r="AK153" s="211">
        <f>COUNTIF(C153:AF153,"=N/A")</f>
        <v>0</v>
      </c>
    </row>
    <row r="154" spans="1:37">
      <c r="A154" s="274"/>
      <c r="B154" s="213" t="s">
        <v>109</v>
      </c>
      <c r="C154" s="275"/>
      <c r="D154" s="275"/>
      <c r="E154" s="275"/>
      <c r="F154" s="275"/>
      <c r="G154" s="275"/>
      <c r="H154" s="275"/>
      <c r="I154" s="275"/>
      <c r="J154" s="275"/>
      <c r="K154" s="275"/>
      <c r="L154" s="275"/>
      <c r="M154" s="275"/>
      <c r="N154" s="275"/>
      <c r="O154" s="275"/>
      <c r="P154" s="275"/>
      <c r="Q154" s="275"/>
      <c r="R154" s="275"/>
      <c r="S154" s="275"/>
      <c r="T154" s="275"/>
      <c r="U154" s="275"/>
      <c r="V154" s="275"/>
      <c r="W154" s="275"/>
      <c r="X154" s="275"/>
      <c r="Y154" s="275"/>
      <c r="Z154" s="275"/>
      <c r="AA154" s="275"/>
      <c r="AB154" s="275"/>
      <c r="AC154" s="275"/>
      <c r="AD154" s="275"/>
      <c r="AE154" s="275"/>
      <c r="AF154" s="276"/>
      <c r="AG154" s="224"/>
      <c r="AH154" s="225"/>
      <c r="AI154" s="226"/>
      <c r="AJ154" s="225"/>
      <c r="AK154" s="227"/>
    </row>
    <row r="155" spans="1:37" ht="23.4">
      <c r="A155" s="274">
        <v>15.4</v>
      </c>
      <c r="B155" s="212" t="s">
        <v>341</v>
      </c>
      <c r="C155" s="168"/>
      <c r="D155" s="168"/>
      <c r="E155" s="168"/>
      <c r="F155" s="168"/>
      <c r="G155" s="168"/>
      <c r="H155" s="168"/>
      <c r="I155" s="168"/>
      <c r="J155" s="168"/>
      <c r="K155" s="168"/>
      <c r="L155" s="168"/>
      <c r="M155" s="168"/>
      <c r="N155" s="168"/>
      <c r="O155" s="168"/>
      <c r="P155" s="168"/>
      <c r="Q155" s="168"/>
      <c r="R155" s="168"/>
      <c r="S155" s="168"/>
      <c r="T155" s="168"/>
      <c r="U155" s="168"/>
      <c r="V155" s="168"/>
      <c r="W155" s="168"/>
      <c r="X155" s="168"/>
      <c r="Y155" s="168"/>
      <c r="Z155" s="168"/>
      <c r="AA155" s="168"/>
      <c r="AB155" s="168"/>
      <c r="AC155" s="168"/>
      <c r="AD155" s="168"/>
      <c r="AE155" s="168"/>
      <c r="AF155" s="207"/>
      <c r="AG155" s="208">
        <f>COUNTIF(C155:AF155,"=Met")</f>
        <v>0</v>
      </c>
      <c r="AH155" s="209">
        <f>IF(SUM(AG155,AI155)=0,0,AG155/SUM(AG155,AI155))</f>
        <v>0</v>
      </c>
      <c r="AI155" s="210">
        <f>COUNTIF(C155:AF155,"=Not Met")</f>
        <v>0</v>
      </c>
      <c r="AJ155" s="209">
        <f>IF(SUM(AG155,AI155)=0,0,AI155/SUM(AG155,AI155))</f>
        <v>0</v>
      </c>
      <c r="AK155" s="211">
        <f>COUNTIF(C155:AF155,"=N/A")</f>
        <v>0</v>
      </c>
    </row>
    <row r="156" spans="1:37">
      <c r="A156" s="274"/>
      <c r="B156" s="213" t="s">
        <v>109</v>
      </c>
      <c r="C156" s="275"/>
      <c r="D156" s="275"/>
      <c r="E156" s="275"/>
      <c r="F156" s="275"/>
      <c r="G156" s="275"/>
      <c r="H156" s="275"/>
      <c r="I156" s="275"/>
      <c r="J156" s="275"/>
      <c r="K156" s="275"/>
      <c r="L156" s="275"/>
      <c r="M156" s="275"/>
      <c r="N156" s="275"/>
      <c r="O156" s="275"/>
      <c r="P156" s="275"/>
      <c r="Q156" s="275"/>
      <c r="R156" s="275"/>
      <c r="S156" s="275"/>
      <c r="T156" s="275"/>
      <c r="U156" s="275"/>
      <c r="V156" s="275"/>
      <c r="W156" s="275"/>
      <c r="X156" s="275"/>
      <c r="Y156" s="275"/>
      <c r="Z156" s="275"/>
      <c r="AA156" s="275"/>
      <c r="AB156" s="275"/>
      <c r="AC156" s="275"/>
      <c r="AD156" s="275"/>
      <c r="AE156" s="275"/>
      <c r="AF156" s="276"/>
      <c r="AG156" s="224"/>
      <c r="AH156" s="225"/>
      <c r="AI156" s="226"/>
      <c r="AJ156" s="225"/>
      <c r="AK156" s="227"/>
    </row>
    <row r="157" spans="1:37" ht="23.4">
      <c r="A157" s="274">
        <v>15.5</v>
      </c>
      <c r="B157" s="212" t="s">
        <v>342</v>
      </c>
      <c r="C157" s="168"/>
      <c r="D157" s="168"/>
      <c r="E157" s="168"/>
      <c r="F157" s="168"/>
      <c r="G157" s="168"/>
      <c r="H157" s="168"/>
      <c r="I157" s="168"/>
      <c r="J157" s="168"/>
      <c r="K157" s="168"/>
      <c r="L157" s="168"/>
      <c r="M157" s="168"/>
      <c r="N157" s="168"/>
      <c r="O157" s="168"/>
      <c r="P157" s="168"/>
      <c r="Q157" s="168"/>
      <c r="R157" s="168"/>
      <c r="S157" s="168"/>
      <c r="T157" s="168"/>
      <c r="U157" s="168"/>
      <c r="V157" s="168"/>
      <c r="W157" s="168"/>
      <c r="X157" s="168"/>
      <c r="Y157" s="168"/>
      <c r="Z157" s="168"/>
      <c r="AA157" s="168"/>
      <c r="AB157" s="168"/>
      <c r="AC157" s="168"/>
      <c r="AD157" s="168"/>
      <c r="AE157" s="168"/>
      <c r="AF157" s="207"/>
      <c r="AG157" s="208">
        <f>COUNTIF(C157:AF157,"=Met")</f>
        <v>0</v>
      </c>
      <c r="AH157" s="209">
        <f>IF(SUM(AG157,AI157)=0,0,AG157/SUM(AG157,AI157))</f>
        <v>0</v>
      </c>
      <c r="AI157" s="210">
        <f>COUNTIF(C157:AF157,"=Not Met")</f>
        <v>0</v>
      </c>
      <c r="AJ157" s="209">
        <f>IF(SUM(AG157,AI157)=0,0,AI157/SUM(AG157,AI157))</f>
        <v>0</v>
      </c>
      <c r="AK157" s="211">
        <f>COUNTIF(C157:AF157,"=N/A")</f>
        <v>0</v>
      </c>
    </row>
    <row r="158" spans="1:37">
      <c r="A158" s="274"/>
      <c r="B158" s="213" t="s">
        <v>109</v>
      </c>
      <c r="C158" s="275"/>
      <c r="D158" s="275"/>
      <c r="E158" s="275"/>
      <c r="F158" s="275"/>
      <c r="G158" s="275"/>
      <c r="H158" s="275"/>
      <c r="I158" s="275"/>
      <c r="J158" s="275"/>
      <c r="K158" s="275"/>
      <c r="L158" s="275"/>
      <c r="M158" s="275"/>
      <c r="N158" s="275"/>
      <c r="O158" s="275"/>
      <c r="P158" s="275"/>
      <c r="Q158" s="275"/>
      <c r="R158" s="275"/>
      <c r="S158" s="275"/>
      <c r="T158" s="275"/>
      <c r="U158" s="275"/>
      <c r="V158" s="275"/>
      <c r="W158" s="275"/>
      <c r="X158" s="275"/>
      <c r="Y158" s="275"/>
      <c r="Z158" s="275"/>
      <c r="AA158" s="275"/>
      <c r="AB158" s="275"/>
      <c r="AC158" s="275"/>
      <c r="AD158" s="275"/>
      <c r="AE158" s="275"/>
      <c r="AF158" s="276"/>
      <c r="AG158" s="224"/>
      <c r="AH158" s="225"/>
      <c r="AI158" s="226"/>
      <c r="AJ158" s="225"/>
      <c r="AK158" s="227"/>
    </row>
    <row r="159" spans="1:37" ht="23.4">
      <c r="A159" s="274">
        <v>15.6</v>
      </c>
      <c r="B159" s="212" t="s">
        <v>343</v>
      </c>
      <c r="C159" s="168"/>
      <c r="D159" s="168"/>
      <c r="E159" s="168"/>
      <c r="F159" s="168"/>
      <c r="G159" s="168"/>
      <c r="H159" s="168"/>
      <c r="I159" s="168"/>
      <c r="J159" s="168"/>
      <c r="K159" s="168"/>
      <c r="L159" s="168"/>
      <c r="M159" s="168"/>
      <c r="N159" s="168"/>
      <c r="O159" s="168"/>
      <c r="P159" s="168"/>
      <c r="Q159" s="168"/>
      <c r="R159" s="168"/>
      <c r="S159" s="168"/>
      <c r="T159" s="168"/>
      <c r="U159" s="168"/>
      <c r="V159" s="168"/>
      <c r="W159" s="168"/>
      <c r="X159" s="168"/>
      <c r="Y159" s="168"/>
      <c r="Z159" s="168"/>
      <c r="AA159" s="168"/>
      <c r="AB159" s="168"/>
      <c r="AC159" s="168"/>
      <c r="AD159" s="168"/>
      <c r="AE159" s="168"/>
      <c r="AF159" s="207"/>
      <c r="AG159" s="208">
        <f>COUNTIF(C159:AF159,"=Met")</f>
        <v>0</v>
      </c>
      <c r="AH159" s="209">
        <f>IF(SUM(AG159,AI159)=0,0,AG159/SUM(AG159,AI159))</f>
        <v>0</v>
      </c>
      <c r="AI159" s="210">
        <f>COUNTIF(C159:AF159,"=Not Met")</f>
        <v>0</v>
      </c>
      <c r="AJ159" s="209">
        <f>IF(SUM(AG159,AI159)=0,0,AI159/SUM(AG159,AI159))</f>
        <v>0</v>
      </c>
      <c r="AK159" s="211">
        <f>COUNTIF(C159:AF159,"=N/A")</f>
        <v>0</v>
      </c>
    </row>
    <row r="160" spans="1:37">
      <c r="A160" s="274"/>
      <c r="B160" s="213" t="s">
        <v>109</v>
      </c>
      <c r="C160" s="275"/>
      <c r="D160" s="275"/>
      <c r="E160" s="275"/>
      <c r="F160" s="275"/>
      <c r="G160" s="275"/>
      <c r="H160" s="275"/>
      <c r="I160" s="275"/>
      <c r="J160" s="275"/>
      <c r="K160" s="275"/>
      <c r="L160" s="275"/>
      <c r="M160" s="275"/>
      <c r="N160" s="275"/>
      <c r="O160" s="275"/>
      <c r="P160" s="275"/>
      <c r="Q160" s="275"/>
      <c r="R160" s="275"/>
      <c r="S160" s="275"/>
      <c r="T160" s="275"/>
      <c r="U160" s="275"/>
      <c r="V160" s="275"/>
      <c r="W160" s="275"/>
      <c r="X160" s="275"/>
      <c r="Y160" s="275"/>
      <c r="Z160" s="275"/>
      <c r="AA160" s="275"/>
      <c r="AB160" s="275"/>
      <c r="AC160" s="275"/>
      <c r="AD160" s="275"/>
      <c r="AE160" s="275"/>
      <c r="AF160" s="276"/>
      <c r="AG160" s="224"/>
      <c r="AH160" s="225"/>
      <c r="AI160" s="226"/>
      <c r="AJ160" s="225"/>
      <c r="AK160" s="227"/>
    </row>
    <row r="161" spans="1:37" ht="23.4">
      <c r="A161" s="274">
        <v>15.7</v>
      </c>
      <c r="B161" s="212" t="s">
        <v>344</v>
      </c>
      <c r="C161" s="168"/>
      <c r="D161" s="168"/>
      <c r="E161" s="168"/>
      <c r="F161" s="168"/>
      <c r="G161" s="168"/>
      <c r="H161" s="168"/>
      <c r="I161" s="168"/>
      <c r="J161" s="168"/>
      <c r="K161" s="168"/>
      <c r="L161" s="168"/>
      <c r="M161" s="168"/>
      <c r="N161" s="168"/>
      <c r="O161" s="168"/>
      <c r="P161" s="168"/>
      <c r="Q161" s="168"/>
      <c r="R161" s="168"/>
      <c r="S161" s="168"/>
      <c r="T161" s="168"/>
      <c r="U161" s="168"/>
      <c r="V161" s="168"/>
      <c r="W161" s="168"/>
      <c r="X161" s="168"/>
      <c r="Y161" s="168"/>
      <c r="Z161" s="168"/>
      <c r="AA161" s="168"/>
      <c r="AB161" s="168"/>
      <c r="AC161" s="168"/>
      <c r="AD161" s="168"/>
      <c r="AE161" s="168"/>
      <c r="AF161" s="207"/>
      <c r="AG161" s="208">
        <f>COUNTIF(C161:AF161,"=Met")</f>
        <v>0</v>
      </c>
      <c r="AH161" s="209">
        <f>IF(SUM(AG161,AI161)=0,0,AG161/SUM(AG161,AI161))</f>
        <v>0</v>
      </c>
      <c r="AI161" s="210">
        <f>COUNTIF(C161:AF161,"=Not Met")</f>
        <v>0</v>
      </c>
      <c r="AJ161" s="209">
        <f>IF(SUM(AG161,AI161)=0,0,AI161/SUM(AG161,AI161))</f>
        <v>0</v>
      </c>
      <c r="AK161" s="211">
        <f>COUNTIF(C161:AF161,"=N/A")</f>
        <v>0</v>
      </c>
    </row>
    <row r="162" spans="1:37">
      <c r="A162" s="274"/>
      <c r="B162" s="213" t="s">
        <v>109</v>
      </c>
      <c r="C162" s="275"/>
      <c r="D162" s="275"/>
      <c r="E162" s="275"/>
      <c r="F162" s="275"/>
      <c r="G162" s="275"/>
      <c r="H162" s="275"/>
      <c r="I162" s="275"/>
      <c r="J162" s="275"/>
      <c r="K162" s="275"/>
      <c r="L162" s="275"/>
      <c r="M162" s="275"/>
      <c r="N162" s="275"/>
      <c r="O162" s="275"/>
      <c r="P162" s="275"/>
      <c r="Q162" s="275"/>
      <c r="R162" s="275"/>
      <c r="S162" s="275"/>
      <c r="T162" s="275"/>
      <c r="U162" s="275"/>
      <c r="V162" s="275"/>
      <c r="W162" s="275"/>
      <c r="X162" s="275"/>
      <c r="Y162" s="275"/>
      <c r="Z162" s="275"/>
      <c r="AA162" s="275"/>
      <c r="AB162" s="275"/>
      <c r="AC162" s="275"/>
      <c r="AD162" s="275"/>
      <c r="AE162" s="275"/>
      <c r="AF162" s="276"/>
      <c r="AG162" s="224"/>
      <c r="AH162" s="225"/>
      <c r="AI162" s="226"/>
      <c r="AJ162" s="225"/>
      <c r="AK162" s="227"/>
    </row>
    <row r="163" spans="1:37" ht="24">
      <c r="A163" s="274">
        <v>15.8</v>
      </c>
      <c r="B163" s="212" t="s">
        <v>401</v>
      </c>
      <c r="C163" s="168"/>
      <c r="D163" s="168"/>
      <c r="E163" s="168"/>
      <c r="F163" s="168"/>
      <c r="G163" s="168"/>
      <c r="H163" s="168"/>
      <c r="I163" s="168"/>
      <c r="J163" s="168"/>
      <c r="K163" s="168"/>
      <c r="L163" s="168"/>
      <c r="M163" s="168"/>
      <c r="N163" s="168"/>
      <c r="O163" s="168"/>
      <c r="P163" s="168"/>
      <c r="Q163" s="168"/>
      <c r="R163" s="168"/>
      <c r="S163" s="168"/>
      <c r="T163" s="168"/>
      <c r="U163" s="168"/>
      <c r="V163" s="168"/>
      <c r="W163" s="168"/>
      <c r="X163" s="168"/>
      <c r="Y163" s="168"/>
      <c r="Z163" s="168"/>
      <c r="AA163" s="168"/>
      <c r="AB163" s="168"/>
      <c r="AC163" s="168"/>
      <c r="AD163" s="168"/>
      <c r="AE163" s="168"/>
      <c r="AF163" s="207"/>
      <c r="AG163" s="208">
        <f>COUNTIF(C163:AF163,"=Met")</f>
        <v>0</v>
      </c>
      <c r="AH163" s="209">
        <f>IF(SUM(AG163,AI163)=0,0,AG163/SUM(AG163,AI163))</f>
        <v>0</v>
      </c>
      <c r="AI163" s="210">
        <f>COUNTIF(C163:AF163,"=Not Met")</f>
        <v>0</v>
      </c>
      <c r="AJ163" s="209">
        <f>IF(SUM(AG163,AI163)=0,0,AI163/SUM(AG163,AI163))</f>
        <v>0</v>
      </c>
      <c r="AK163" s="211">
        <f>COUNTIF(C163:AF163,"=N/A")</f>
        <v>0</v>
      </c>
    </row>
    <row r="164" spans="1:37">
      <c r="A164" s="274"/>
      <c r="B164" s="213" t="s">
        <v>109</v>
      </c>
      <c r="C164" s="275"/>
      <c r="D164" s="275"/>
      <c r="E164" s="275"/>
      <c r="F164" s="275"/>
      <c r="G164" s="275"/>
      <c r="H164" s="275"/>
      <c r="I164" s="275"/>
      <c r="J164" s="275"/>
      <c r="K164" s="275"/>
      <c r="L164" s="275"/>
      <c r="M164" s="275"/>
      <c r="N164" s="275"/>
      <c r="O164" s="275"/>
      <c r="P164" s="275"/>
      <c r="Q164" s="275"/>
      <c r="R164" s="275"/>
      <c r="S164" s="275"/>
      <c r="T164" s="275"/>
      <c r="U164" s="275"/>
      <c r="V164" s="275"/>
      <c r="W164" s="275"/>
      <c r="X164" s="275"/>
      <c r="Y164" s="275"/>
      <c r="Z164" s="275"/>
      <c r="AA164" s="275"/>
      <c r="AB164" s="275"/>
      <c r="AC164" s="275"/>
      <c r="AD164" s="275"/>
      <c r="AE164" s="275"/>
      <c r="AF164" s="276"/>
      <c r="AG164" s="224"/>
      <c r="AH164" s="225"/>
      <c r="AI164" s="226"/>
      <c r="AJ164" s="225"/>
      <c r="AK164" s="227"/>
    </row>
    <row r="165" spans="1:37" ht="35.4">
      <c r="A165" s="274">
        <v>15.9</v>
      </c>
      <c r="B165" s="212" t="s">
        <v>402</v>
      </c>
      <c r="C165" s="168"/>
      <c r="D165" s="168"/>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8"/>
      <c r="AE165" s="168"/>
      <c r="AF165" s="207"/>
      <c r="AG165" s="208">
        <f>COUNTIF(C165:AF165,"=Met")</f>
        <v>0</v>
      </c>
      <c r="AH165" s="209">
        <f>IF(SUM(AG165,AI165)=0,0,AG165/SUM(AG165,AI165))</f>
        <v>0</v>
      </c>
      <c r="AI165" s="210">
        <f>COUNTIF(C165:AF165,"=Not Met")</f>
        <v>0</v>
      </c>
      <c r="AJ165" s="209">
        <f>IF(SUM(AG165,AI165)=0,0,AI165/SUM(AG165,AI165))</f>
        <v>0</v>
      </c>
      <c r="AK165" s="211">
        <f>COUNTIF(C165:AF165,"=N/A")</f>
        <v>0</v>
      </c>
    </row>
    <row r="166" spans="1:37">
      <c r="A166" s="274"/>
      <c r="B166" s="213" t="s">
        <v>109</v>
      </c>
      <c r="C166" s="275"/>
      <c r="D166" s="275"/>
      <c r="E166" s="275"/>
      <c r="F166" s="275"/>
      <c r="G166" s="275"/>
      <c r="H166" s="275"/>
      <c r="I166" s="275"/>
      <c r="J166" s="275"/>
      <c r="K166" s="275"/>
      <c r="L166" s="275"/>
      <c r="M166" s="275"/>
      <c r="N166" s="275"/>
      <c r="O166" s="275"/>
      <c r="P166" s="275"/>
      <c r="Q166" s="275"/>
      <c r="R166" s="275"/>
      <c r="S166" s="275"/>
      <c r="T166" s="275"/>
      <c r="U166" s="275"/>
      <c r="V166" s="275"/>
      <c r="W166" s="275"/>
      <c r="X166" s="275"/>
      <c r="Y166" s="275"/>
      <c r="Z166" s="275"/>
      <c r="AA166" s="275"/>
      <c r="AB166" s="275"/>
      <c r="AC166" s="275"/>
      <c r="AD166" s="275"/>
      <c r="AE166" s="275"/>
      <c r="AF166" s="276"/>
      <c r="AG166" s="224"/>
      <c r="AH166" s="225"/>
      <c r="AI166" s="226"/>
      <c r="AJ166" s="225"/>
      <c r="AK166" s="227"/>
    </row>
    <row r="167" spans="1:37">
      <c r="A167" s="316" t="s">
        <v>349</v>
      </c>
      <c r="B167" s="317"/>
      <c r="C167" s="288"/>
      <c r="D167" s="288"/>
      <c r="E167" s="288"/>
      <c r="F167" s="288"/>
      <c r="G167" s="288"/>
      <c r="H167" s="288"/>
      <c r="I167" s="288"/>
      <c r="J167" s="288"/>
      <c r="K167" s="288"/>
      <c r="L167" s="288"/>
      <c r="M167" s="288"/>
      <c r="N167" s="288"/>
      <c r="O167" s="288"/>
      <c r="P167" s="288"/>
      <c r="Q167" s="288"/>
      <c r="R167" s="288"/>
      <c r="S167" s="288"/>
      <c r="T167" s="288"/>
      <c r="U167" s="288"/>
      <c r="V167" s="288"/>
      <c r="W167" s="288"/>
      <c r="X167" s="288"/>
      <c r="Y167" s="288"/>
      <c r="Z167" s="288"/>
      <c r="AA167" s="288"/>
      <c r="AB167" s="288"/>
      <c r="AC167" s="288"/>
      <c r="AD167" s="288"/>
      <c r="AE167" s="288"/>
      <c r="AF167" s="289"/>
      <c r="AG167" s="290"/>
      <c r="AH167" s="291"/>
      <c r="AI167" s="291"/>
      <c r="AJ167" s="291"/>
      <c r="AK167" s="292"/>
    </row>
    <row r="168" spans="1:37" ht="23.4">
      <c r="A168" s="274">
        <v>16.100000000000001</v>
      </c>
      <c r="B168" s="192" t="s">
        <v>123</v>
      </c>
      <c r="C168" s="168"/>
      <c r="D168" s="168"/>
      <c r="E168" s="168"/>
      <c r="F168" s="168"/>
      <c r="G168" s="168"/>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168"/>
      <c r="AE168" s="168"/>
      <c r="AF168" s="207"/>
      <c r="AG168" s="208">
        <f>COUNTIF(C168:AF168,"=Met")</f>
        <v>0</v>
      </c>
      <c r="AH168" s="209">
        <f>IF(SUM(AG168,AI168)=0,0,AG168/SUM(AG168,AI168))</f>
        <v>0</v>
      </c>
      <c r="AI168" s="210">
        <f>COUNTIF(C168:AF168,"=Not Met")</f>
        <v>0</v>
      </c>
      <c r="AJ168" s="209">
        <f>IF(SUM(AG168,AI168)=0,0,AI168/SUM(AG168,AI168))</f>
        <v>0</v>
      </c>
      <c r="AK168" s="211">
        <f>COUNTIF(C168:AF168,"=N/A")</f>
        <v>0</v>
      </c>
    </row>
    <row r="169" spans="1:37">
      <c r="A169" s="274"/>
      <c r="B169" s="213" t="s">
        <v>109</v>
      </c>
      <c r="C169" s="275"/>
      <c r="D169" s="275"/>
      <c r="E169" s="275"/>
      <c r="F169" s="275"/>
      <c r="G169" s="275"/>
      <c r="H169" s="275"/>
      <c r="I169" s="275"/>
      <c r="J169" s="275"/>
      <c r="K169" s="275"/>
      <c r="L169" s="275"/>
      <c r="M169" s="275"/>
      <c r="N169" s="275"/>
      <c r="O169" s="275"/>
      <c r="P169" s="275"/>
      <c r="Q169" s="275"/>
      <c r="R169" s="275"/>
      <c r="S169" s="275"/>
      <c r="T169" s="275"/>
      <c r="U169" s="275"/>
      <c r="V169" s="275"/>
      <c r="W169" s="275"/>
      <c r="X169" s="275"/>
      <c r="Y169" s="275"/>
      <c r="Z169" s="275"/>
      <c r="AA169" s="275"/>
      <c r="AB169" s="275"/>
      <c r="AC169" s="275"/>
      <c r="AD169" s="275"/>
      <c r="AE169" s="275"/>
      <c r="AF169" s="276"/>
      <c r="AG169" s="224"/>
      <c r="AH169" s="225"/>
      <c r="AI169" s="226"/>
      <c r="AJ169" s="225"/>
      <c r="AK169" s="227"/>
    </row>
    <row r="170" spans="1:37" ht="23.4">
      <c r="A170" s="274">
        <v>16.2</v>
      </c>
      <c r="B170" s="192" t="s">
        <v>124</v>
      </c>
      <c r="C170" s="168"/>
      <c r="D170" s="168"/>
      <c r="E170" s="168"/>
      <c r="F170" s="168"/>
      <c r="G170" s="168"/>
      <c r="H170" s="168"/>
      <c r="I170" s="168"/>
      <c r="J170" s="168"/>
      <c r="K170" s="168"/>
      <c r="L170" s="168"/>
      <c r="M170" s="168"/>
      <c r="N170" s="168"/>
      <c r="O170" s="168"/>
      <c r="P170" s="168"/>
      <c r="Q170" s="168"/>
      <c r="R170" s="168"/>
      <c r="S170" s="168"/>
      <c r="T170" s="168"/>
      <c r="U170" s="168"/>
      <c r="V170" s="168"/>
      <c r="W170" s="168"/>
      <c r="X170" s="168"/>
      <c r="Y170" s="168"/>
      <c r="Z170" s="168"/>
      <c r="AA170" s="168"/>
      <c r="AB170" s="168"/>
      <c r="AC170" s="168"/>
      <c r="AD170" s="168"/>
      <c r="AE170" s="168"/>
      <c r="AF170" s="207"/>
      <c r="AG170" s="208">
        <f>COUNTIF(C170:AF170,"=Met")</f>
        <v>0</v>
      </c>
      <c r="AH170" s="209">
        <f>IF(SUM(AG170,AI170)=0,0,AG170/SUM(AG170,AI170))</f>
        <v>0</v>
      </c>
      <c r="AI170" s="210">
        <f>COUNTIF(C170:AF170,"=Not Met")</f>
        <v>0</v>
      </c>
      <c r="AJ170" s="209">
        <f>IF(SUM(AG170,AI170)=0,0,AI170/SUM(AG170,AI170))</f>
        <v>0</v>
      </c>
      <c r="AK170" s="211">
        <f>COUNTIF(C170:AF170,"=N/A")</f>
        <v>0</v>
      </c>
    </row>
    <row r="171" spans="1:37">
      <c r="A171" s="274"/>
      <c r="B171" s="213" t="s">
        <v>109</v>
      </c>
      <c r="C171" s="275"/>
      <c r="D171" s="275"/>
      <c r="E171" s="275"/>
      <c r="F171" s="275"/>
      <c r="G171" s="275"/>
      <c r="H171" s="275"/>
      <c r="I171" s="275"/>
      <c r="J171" s="275"/>
      <c r="K171" s="275"/>
      <c r="L171" s="275"/>
      <c r="M171" s="275"/>
      <c r="N171" s="275"/>
      <c r="O171" s="275"/>
      <c r="P171" s="275"/>
      <c r="Q171" s="275"/>
      <c r="R171" s="275"/>
      <c r="S171" s="275"/>
      <c r="T171" s="275"/>
      <c r="U171" s="275"/>
      <c r="V171" s="275"/>
      <c r="W171" s="275"/>
      <c r="X171" s="275"/>
      <c r="Y171" s="275"/>
      <c r="Z171" s="275"/>
      <c r="AA171" s="275"/>
      <c r="AB171" s="275"/>
      <c r="AC171" s="275"/>
      <c r="AD171" s="275"/>
      <c r="AE171" s="275"/>
      <c r="AF171" s="276"/>
      <c r="AG171" s="224"/>
      <c r="AH171" s="225"/>
      <c r="AI171" s="226"/>
      <c r="AJ171" s="225"/>
      <c r="AK171" s="227"/>
    </row>
    <row r="172" spans="1:37" ht="34.799999999999997">
      <c r="A172" s="274">
        <v>16.3</v>
      </c>
      <c r="B172" s="192" t="s">
        <v>346</v>
      </c>
      <c r="C172" s="168"/>
      <c r="D172" s="168"/>
      <c r="E172" s="168"/>
      <c r="F172" s="168"/>
      <c r="G172" s="168"/>
      <c r="H172" s="168"/>
      <c r="I172" s="168"/>
      <c r="J172" s="168"/>
      <c r="K172" s="168"/>
      <c r="L172" s="168"/>
      <c r="M172" s="168"/>
      <c r="N172" s="168"/>
      <c r="O172" s="168"/>
      <c r="P172" s="168"/>
      <c r="Q172" s="168"/>
      <c r="R172" s="168"/>
      <c r="S172" s="168"/>
      <c r="T172" s="168"/>
      <c r="U172" s="168"/>
      <c r="V172" s="168"/>
      <c r="W172" s="168"/>
      <c r="X172" s="168"/>
      <c r="Y172" s="168"/>
      <c r="Z172" s="168"/>
      <c r="AA172" s="168"/>
      <c r="AB172" s="168"/>
      <c r="AC172" s="168"/>
      <c r="AD172" s="168"/>
      <c r="AE172" s="168"/>
      <c r="AF172" s="207"/>
      <c r="AG172" s="208">
        <f>COUNTIF(C172:AF172,"=Met")</f>
        <v>0</v>
      </c>
      <c r="AH172" s="209">
        <f>IF(SUM(AG172,AI172)=0,0,AG172/SUM(AG172,AI172))</f>
        <v>0</v>
      </c>
      <c r="AI172" s="210">
        <f>COUNTIF(C172:AF172,"=Not Met")</f>
        <v>0</v>
      </c>
      <c r="AJ172" s="209">
        <f>IF(SUM(AG172,AI172)=0,0,AI172/SUM(AG172,AI172))</f>
        <v>0</v>
      </c>
      <c r="AK172" s="211">
        <f>COUNTIF(C172:AF172,"=N/A")</f>
        <v>0</v>
      </c>
    </row>
    <row r="173" spans="1:37">
      <c r="A173" s="274"/>
      <c r="B173" s="213" t="s">
        <v>109</v>
      </c>
      <c r="C173" s="275"/>
      <c r="D173" s="275"/>
      <c r="E173" s="275"/>
      <c r="F173" s="275"/>
      <c r="G173" s="275"/>
      <c r="H173" s="275"/>
      <c r="I173" s="275"/>
      <c r="J173" s="275"/>
      <c r="K173" s="275"/>
      <c r="L173" s="275"/>
      <c r="M173" s="275"/>
      <c r="N173" s="275"/>
      <c r="O173" s="275"/>
      <c r="P173" s="275"/>
      <c r="Q173" s="275"/>
      <c r="R173" s="275"/>
      <c r="S173" s="275"/>
      <c r="T173" s="275"/>
      <c r="U173" s="275"/>
      <c r="V173" s="275"/>
      <c r="W173" s="275"/>
      <c r="X173" s="275"/>
      <c r="Y173" s="275"/>
      <c r="Z173" s="275"/>
      <c r="AA173" s="275"/>
      <c r="AB173" s="275"/>
      <c r="AC173" s="275"/>
      <c r="AD173" s="275"/>
      <c r="AE173" s="275"/>
      <c r="AF173" s="276"/>
      <c r="AG173" s="224"/>
      <c r="AH173" s="225"/>
      <c r="AI173" s="226"/>
      <c r="AJ173" s="225"/>
      <c r="AK173" s="227"/>
    </row>
    <row r="174" spans="1:37" ht="23.4">
      <c r="A174" s="274">
        <v>16.399999999999999</v>
      </c>
      <c r="B174" s="192" t="s">
        <v>148</v>
      </c>
      <c r="C174" s="168"/>
      <c r="D174" s="168"/>
      <c r="E174" s="168"/>
      <c r="F174" s="168"/>
      <c r="G174" s="168"/>
      <c r="H174" s="168"/>
      <c r="I174" s="168"/>
      <c r="J174" s="168"/>
      <c r="K174" s="168"/>
      <c r="L174" s="168"/>
      <c r="M174" s="168"/>
      <c r="N174" s="168"/>
      <c r="O174" s="168"/>
      <c r="P174" s="168"/>
      <c r="Q174" s="168"/>
      <c r="R174" s="168"/>
      <c r="S174" s="168"/>
      <c r="T174" s="168"/>
      <c r="U174" s="168"/>
      <c r="V174" s="168"/>
      <c r="W174" s="168"/>
      <c r="X174" s="168"/>
      <c r="Y174" s="168"/>
      <c r="Z174" s="168"/>
      <c r="AA174" s="168"/>
      <c r="AB174" s="168"/>
      <c r="AC174" s="168"/>
      <c r="AD174" s="168"/>
      <c r="AE174" s="168"/>
      <c r="AF174" s="207"/>
      <c r="AG174" s="208">
        <f>COUNTIF(C174:AF174,"=Met")</f>
        <v>0</v>
      </c>
      <c r="AH174" s="209">
        <f>IF(SUM(AG174,AI174)=0,0,AG174/SUM(AG174,AI174))</f>
        <v>0</v>
      </c>
      <c r="AI174" s="210">
        <f>COUNTIF(C174:AF174,"=Not Met")</f>
        <v>0</v>
      </c>
      <c r="AJ174" s="209">
        <f>IF(SUM(AG174,AI174)=0,0,AI174/SUM(AG174,AI174))</f>
        <v>0</v>
      </c>
      <c r="AK174" s="211">
        <f>COUNTIF(C174:AF174,"=N/A")</f>
        <v>0</v>
      </c>
    </row>
    <row r="175" spans="1:37">
      <c r="A175" s="274"/>
      <c r="B175" s="213" t="s">
        <v>109</v>
      </c>
      <c r="C175" s="275"/>
      <c r="D175" s="275"/>
      <c r="E175" s="275"/>
      <c r="F175" s="275"/>
      <c r="G175" s="275"/>
      <c r="H175" s="275"/>
      <c r="I175" s="275"/>
      <c r="J175" s="275"/>
      <c r="K175" s="275"/>
      <c r="L175" s="275"/>
      <c r="M175" s="275"/>
      <c r="N175" s="275"/>
      <c r="O175" s="275"/>
      <c r="P175" s="275"/>
      <c r="Q175" s="275"/>
      <c r="R175" s="275"/>
      <c r="S175" s="275"/>
      <c r="T175" s="275"/>
      <c r="U175" s="275"/>
      <c r="V175" s="275"/>
      <c r="W175" s="275"/>
      <c r="X175" s="275"/>
      <c r="Y175" s="275"/>
      <c r="Z175" s="275"/>
      <c r="AA175" s="275"/>
      <c r="AB175" s="275"/>
      <c r="AC175" s="275"/>
      <c r="AD175" s="275"/>
      <c r="AE175" s="275"/>
      <c r="AF175" s="276"/>
      <c r="AG175" s="224"/>
      <c r="AH175" s="225"/>
      <c r="AI175" s="226"/>
      <c r="AJ175" s="225"/>
      <c r="AK175" s="227"/>
    </row>
    <row r="176" spans="1:37" ht="46.2">
      <c r="A176" s="274">
        <v>16.5</v>
      </c>
      <c r="B176" s="192" t="s">
        <v>347</v>
      </c>
      <c r="C176" s="168"/>
      <c r="D176" s="168"/>
      <c r="E176" s="168"/>
      <c r="F176" s="168"/>
      <c r="G176" s="168"/>
      <c r="H176" s="168"/>
      <c r="I176" s="168"/>
      <c r="J176" s="168"/>
      <c r="K176" s="168"/>
      <c r="L176" s="168"/>
      <c r="M176" s="168"/>
      <c r="N176" s="168"/>
      <c r="O176" s="168"/>
      <c r="P176" s="168"/>
      <c r="Q176" s="168"/>
      <c r="R176" s="168"/>
      <c r="S176" s="168"/>
      <c r="T176" s="168"/>
      <c r="U176" s="168"/>
      <c r="V176" s="168"/>
      <c r="W176" s="168"/>
      <c r="X176" s="168"/>
      <c r="Y176" s="168"/>
      <c r="Z176" s="168"/>
      <c r="AA176" s="168"/>
      <c r="AB176" s="168"/>
      <c r="AC176" s="168"/>
      <c r="AD176" s="168"/>
      <c r="AE176" s="168"/>
      <c r="AF176" s="207"/>
      <c r="AG176" s="208">
        <f>COUNTIF(C176:AF176,"=Met")</f>
        <v>0</v>
      </c>
      <c r="AH176" s="209">
        <f>IF(SUM(AG176,AI176)=0,0,AG176/SUM(AG176,AI176))</f>
        <v>0</v>
      </c>
      <c r="AI176" s="210">
        <f>COUNTIF(C176:AF176,"=Not Met")</f>
        <v>0</v>
      </c>
      <c r="AJ176" s="209">
        <f>IF(SUM(AG176,AI176)=0,0,AI176/SUM(AG176,AI176))</f>
        <v>0</v>
      </c>
      <c r="AK176" s="211">
        <f>COUNTIF(C176:AF176,"=N/A")</f>
        <v>0</v>
      </c>
    </row>
    <row r="177" spans="1:37">
      <c r="A177" s="274"/>
      <c r="B177" s="213" t="s">
        <v>109</v>
      </c>
      <c r="C177" s="275"/>
      <c r="D177" s="275"/>
      <c r="E177" s="275"/>
      <c r="F177" s="275"/>
      <c r="G177" s="275"/>
      <c r="H177" s="275"/>
      <c r="I177" s="275"/>
      <c r="J177" s="275"/>
      <c r="K177" s="275"/>
      <c r="L177" s="275"/>
      <c r="M177" s="275"/>
      <c r="N177" s="275"/>
      <c r="O177" s="275"/>
      <c r="P177" s="275"/>
      <c r="Q177" s="275"/>
      <c r="R177" s="275"/>
      <c r="S177" s="275"/>
      <c r="T177" s="275"/>
      <c r="U177" s="275"/>
      <c r="V177" s="275"/>
      <c r="W177" s="275"/>
      <c r="X177" s="275"/>
      <c r="Y177" s="275"/>
      <c r="Z177" s="275"/>
      <c r="AA177" s="275"/>
      <c r="AB177" s="275"/>
      <c r="AC177" s="275"/>
      <c r="AD177" s="275"/>
      <c r="AE177" s="275"/>
      <c r="AF177" s="276"/>
      <c r="AG177" s="224"/>
      <c r="AH177" s="225"/>
      <c r="AI177" s="226"/>
      <c r="AJ177" s="225"/>
      <c r="AK177" s="227"/>
    </row>
    <row r="178" spans="1:37" ht="57.6">
      <c r="A178" s="274">
        <v>16.600000000000001</v>
      </c>
      <c r="B178" s="192" t="s">
        <v>348</v>
      </c>
      <c r="C178" s="168"/>
      <c r="D178" s="168"/>
      <c r="E178" s="168"/>
      <c r="F178" s="168"/>
      <c r="G178" s="168"/>
      <c r="H178" s="168"/>
      <c r="I178" s="168"/>
      <c r="J178" s="168"/>
      <c r="K178" s="168"/>
      <c r="L178" s="168"/>
      <c r="M178" s="168"/>
      <c r="N178" s="168"/>
      <c r="O178" s="168"/>
      <c r="P178" s="168"/>
      <c r="Q178" s="168"/>
      <c r="R178" s="168"/>
      <c r="S178" s="168"/>
      <c r="T178" s="168"/>
      <c r="U178" s="168"/>
      <c r="V178" s="168"/>
      <c r="W178" s="168"/>
      <c r="X178" s="168"/>
      <c r="Y178" s="168"/>
      <c r="Z178" s="168"/>
      <c r="AA178" s="168"/>
      <c r="AB178" s="168"/>
      <c r="AC178" s="168"/>
      <c r="AD178" s="168"/>
      <c r="AE178" s="168"/>
      <c r="AF178" s="207"/>
      <c r="AG178" s="208">
        <f>COUNTIF(C178:AF178,"=Met")</f>
        <v>0</v>
      </c>
      <c r="AH178" s="209">
        <f>IF(SUM(AG178,AI178)=0,0,AG178/SUM(AG178,AI178))</f>
        <v>0</v>
      </c>
      <c r="AI178" s="210">
        <f>COUNTIF(C178:AF178,"=Not Met")</f>
        <v>0</v>
      </c>
      <c r="AJ178" s="209">
        <f>IF(SUM(AG178,AI178)=0,0,AI178/SUM(AG178,AI178))</f>
        <v>0</v>
      </c>
      <c r="AK178" s="211">
        <f>COUNTIF(C178:AF178,"=N/A")</f>
        <v>0</v>
      </c>
    </row>
    <row r="179" spans="1:37">
      <c r="A179" s="274"/>
      <c r="B179" s="213" t="s">
        <v>109</v>
      </c>
      <c r="C179" s="275"/>
      <c r="D179" s="275"/>
      <c r="E179" s="275"/>
      <c r="F179" s="275"/>
      <c r="G179" s="275"/>
      <c r="H179" s="275"/>
      <c r="I179" s="275"/>
      <c r="J179" s="275"/>
      <c r="K179" s="275"/>
      <c r="L179" s="275"/>
      <c r="M179" s="275"/>
      <c r="N179" s="275"/>
      <c r="O179" s="275"/>
      <c r="P179" s="275"/>
      <c r="Q179" s="275"/>
      <c r="R179" s="275"/>
      <c r="S179" s="275"/>
      <c r="T179" s="275"/>
      <c r="U179" s="275"/>
      <c r="V179" s="275"/>
      <c r="W179" s="275"/>
      <c r="X179" s="275"/>
      <c r="Y179" s="275"/>
      <c r="Z179" s="275"/>
      <c r="AA179" s="275"/>
      <c r="AB179" s="275"/>
      <c r="AC179" s="275"/>
      <c r="AD179" s="275"/>
      <c r="AE179" s="275"/>
      <c r="AF179" s="276"/>
      <c r="AG179" s="224"/>
      <c r="AH179" s="225"/>
      <c r="AI179" s="226"/>
      <c r="AJ179" s="225"/>
      <c r="AK179" s="227"/>
    </row>
    <row r="180" spans="1:37" ht="23.4">
      <c r="A180" s="274">
        <v>16.7</v>
      </c>
      <c r="B180" s="192" t="s">
        <v>129</v>
      </c>
      <c r="C180" s="168"/>
      <c r="D180" s="168"/>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c r="AF180" s="207"/>
      <c r="AG180" s="208">
        <f>COUNTIF(C180:AF180,"=Met")</f>
        <v>0</v>
      </c>
      <c r="AH180" s="209">
        <f>IF(SUM(AG180,AI180)=0,0,AG180/SUM(AG180,AI180))</f>
        <v>0</v>
      </c>
      <c r="AI180" s="210">
        <f>COUNTIF(C180:AF180,"=Not Met")</f>
        <v>0</v>
      </c>
      <c r="AJ180" s="209">
        <f>IF(SUM(AG180,AI180)=0,0,AI180/SUM(AG180,AI180))</f>
        <v>0</v>
      </c>
      <c r="AK180" s="211">
        <f>COUNTIF(C180:AF180,"=N/A")</f>
        <v>0</v>
      </c>
    </row>
    <row r="181" spans="1:37">
      <c r="A181" s="274"/>
      <c r="B181" s="213" t="s">
        <v>109</v>
      </c>
      <c r="C181" s="275"/>
      <c r="D181" s="275"/>
      <c r="E181" s="275"/>
      <c r="F181" s="275"/>
      <c r="G181" s="275"/>
      <c r="H181" s="275"/>
      <c r="I181" s="275"/>
      <c r="J181" s="275"/>
      <c r="K181" s="275"/>
      <c r="L181" s="275"/>
      <c r="M181" s="275"/>
      <c r="N181" s="275"/>
      <c r="O181" s="275"/>
      <c r="P181" s="275"/>
      <c r="Q181" s="275"/>
      <c r="R181" s="275"/>
      <c r="S181" s="275"/>
      <c r="T181" s="275"/>
      <c r="U181" s="275"/>
      <c r="V181" s="275"/>
      <c r="W181" s="275"/>
      <c r="X181" s="275"/>
      <c r="Y181" s="275"/>
      <c r="Z181" s="275"/>
      <c r="AA181" s="275"/>
      <c r="AB181" s="275"/>
      <c r="AC181" s="275"/>
      <c r="AD181" s="275"/>
      <c r="AE181" s="275"/>
      <c r="AF181" s="276"/>
      <c r="AG181" s="224"/>
      <c r="AH181" s="225"/>
      <c r="AI181" s="226"/>
      <c r="AJ181" s="225"/>
      <c r="AK181" s="227"/>
    </row>
    <row r="182" spans="1:37" ht="34.799999999999997">
      <c r="A182" s="274">
        <v>16.8</v>
      </c>
      <c r="B182" s="192" t="s">
        <v>131</v>
      </c>
      <c r="C182" s="168"/>
      <c r="D182" s="168"/>
      <c r="E182" s="168"/>
      <c r="F182" s="168"/>
      <c r="G182" s="168"/>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168"/>
      <c r="AE182" s="168"/>
      <c r="AF182" s="207"/>
      <c r="AG182" s="208">
        <f>COUNTIF(C182:AF182,"=Met")</f>
        <v>0</v>
      </c>
      <c r="AH182" s="209">
        <f>IF(SUM(AG182,AI182)=0,0,AG182/SUM(AG182,AI182))</f>
        <v>0</v>
      </c>
      <c r="AI182" s="210">
        <f>COUNTIF(C182:AF182,"=Not Met")</f>
        <v>0</v>
      </c>
      <c r="AJ182" s="209">
        <f>IF(SUM(AG182,AI182)=0,0,AI182/SUM(AG182,AI182))</f>
        <v>0</v>
      </c>
      <c r="AK182" s="211">
        <f>COUNTIF(C182:AF182,"=N/A")</f>
        <v>0</v>
      </c>
    </row>
    <row r="183" spans="1:37">
      <c r="A183" s="274"/>
      <c r="B183" s="213" t="s">
        <v>109</v>
      </c>
      <c r="C183" s="275"/>
      <c r="D183" s="275"/>
      <c r="E183" s="275"/>
      <c r="F183" s="275"/>
      <c r="G183" s="275"/>
      <c r="H183" s="275"/>
      <c r="I183" s="275"/>
      <c r="J183" s="275"/>
      <c r="K183" s="275"/>
      <c r="L183" s="275"/>
      <c r="M183" s="275"/>
      <c r="N183" s="275"/>
      <c r="O183" s="275"/>
      <c r="P183" s="275"/>
      <c r="Q183" s="275"/>
      <c r="R183" s="275"/>
      <c r="S183" s="275"/>
      <c r="T183" s="275"/>
      <c r="U183" s="275"/>
      <c r="V183" s="275"/>
      <c r="W183" s="275"/>
      <c r="X183" s="275"/>
      <c r="Y183" s="275"/>
      <c r="Z183" s="275"/>
      <c r="AA183" s="275"/>
      <c r="AB183" s="275"/>
      <c r="AC183" s="275"/>
      <c r="AD183" s="275"/>
      <c r="AE183" s="275"/>
      <c r="AF183" s="276"/>
      <c r="AG183" s="224"/>
      <c r="AH183" s="225"/>
      <c r="AI183" s="226"/>
      <c r="AJ183" s="225"/>
      <c r="AK183" s="227"/>
    </row>
    <row r="184" spans="1:37">
      <c r="A184" s="316" t="s">
        <v>350</v>
      </c>
      <c r="B184" s="317"/>
      <c r="C184" s="288"/>
      <c r="D184" s="288"/>
      <c r="E184" s="288"/>
      <c r="F184" s="288"/>
      <c r="G184" s="288"/>
      <c r="H184" s="288"/>
      <c r="I184" s="288"/>
      <c r="J184" s="288"/>
      <c r="K184" s="288"/>
      <c r="L184" s="288"/>
      <c r="M184" s="288"/>
      <c r="N184" s="288"/>
      <c r="O184" s="288"/>
      <c r="P184" s="288"/>
      <c r="Q184" s="288"/>
      <c r="R184" s="288"/>
      <c r="S184" s="288"/>
      <c r="T184" s="288"/>
      <c r="U184" s="288"/>
      <c r="V184" s="288"/>
      <c r="W184" s="288"/>
      <c r="X184" s="288"/>
      <c r="Y184" s="288"/>
      <c r="Z184" s="288"/>
      <c r="AA184" s="288"/>
      <c r="AB184" s="288"/>
      <c r="AC184" s="288"/>
      <c r="AD184" s="288"/>
      <c r="AE184" s="288"/>
      <c r="AF184" s="289"/>
      <c r="AG184" s="290"/>
      <c r="AH184" s="291"/>
      <c r="AI184" s="291"/>
      <c r="AJ184" s="291"/>
      <c r="AK184" s="292"/>
    </row>
    <row r="185" spans="1:37" ht="34.799999999999997">
      <c r="A185" s="293">
        <v>17.100000000000001</v>
      </c>
      <c r="B185" s="212" t="s">
        <v>351</v>
      </c>
      <c r="C185" s="168"/>
      <c r="D185" s="168"/>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168"/>
      <c r="AE185" s="168"/>
      <c r="AF185" s="207"/>
      <c r="AG185" s="208">
        <f>COUNTIF(C185:AF185,"=Met")</f>
        <v>0</v>
      </c>
      <c r="AH185" s="209">
        <f>IF(SUM(AG185,AI185)=0,0,AG185/SUM(AG185,AI185))</f>
        <v>0</v>
      </c>
      <c r="AI185" s="210">
        <f>COUNTIF(C185:AF185,"=Not Met")</f>
        <v>0</v>
      </c>
      <c r="AJ185" s="209">
        <f>IF(SUM(AG185,AI185)=0,0,AI185/SUM(AG185,AI185))</f>
        <v>0</v>
      </c>
      <c r="AK185" s="211">
        <f>COUNTIF(C185:AF185,"=N/A")</f>
        <v>0</v>
      </c>
    </row>
    <row r="186" spans="1:37">
      <c r="A186" s="294"/>
      <c r="B186" s="213" t="s">
        <v>109</v>
      </c>
      <c r="C186" s="275"/>
      <c r="D186" s="275"/>
      <c r="E186" s="275"/>
      <c r="F186" s="275"/>
      <c r="G186" s="275"/>
      <c r="H186" s="275"/>
      <c r="I186" s="275"/>
      <c r="J186" s="275"/>
      <c r="K186" s="275"/>
      <c r="L186" s="275"/>
      <c r="M186" s="275"/>
      <c r="N186" s="275"/>
      <c r="O186" s="275"/>
      <c r="P186" s="275"/>
      <c r="Q186" s="275"/>
      <c r="R186" s="275"/>
      <c r="S186" s="275"/>
      <c r="T186" s="275"/>
      <c r="U186" s="275"/>
      <c r="V186" s="275"/>
      <c r="W186" s="275"/>
      <c r="X186" s="275"/>
      <c r="Y186" s="275"/>
      <c r="Z186" s="275"/>
      <c r="AA186" s="275"/>
      <c r="AB186" s="275"/>
      <c r="AC186" s="275"/>
      <c r="AD186" s="275"/>
      <c r="AE186" s="275"/>
      <c r="AF186" s="276"/>
      <c r="AG186" s="224"/>
      <c r="AH186" s="225"/>
      <c r="AI186" s="226"/>
      <c r="AJ186" s="225"/>
      <c r="AK186" s="227"/>
    </row>
    <row r="187" spans="1:37">
      <c r="A187" s="316" t="s">
        <v>353</v>
      </c>
      <c r="B187" s="317"/>
      <c r="C187" s="288"/>
      <c r="D187" s="288"/>
      <c r="E187" s="288"/>
      <c r="F187" s="288"/>
      <c r="G187" s="288"/>
      <c r="H187" s="288"/>
      <c r="I187" s="288"/>
      <c r="J187" s="288"/>
      <c r="K187" s="288"/>
      <c r="L187" s="288"/>
      <c r="M187" s="288"/>
      <c r="N187" s="288"/>
      <c r="O187" s="288"/>
      <c r="P187" s="288"/>
      <c r="Q187" s="288"/>
      <c r="R187" s="288"/>
      <c r="S187" s="288"/>
      <c r="T187" s="288"/>
      <c r="U187" s="288"/>
      <c r="V187" s="288"/>
      <c r="W187" s="288"/>
      <c r="X187" s="288"/>
      <c r="Y187" s="288"/>
      <c r="Z187" s="288"/>
      <c r="AA187" s="288"/>
      <c r="AB187" s="288"/>
      <c r="AC187" s="288"/>
      <c r="AD187" s="288"/>
      <c r="AE187" s="288"/>
      <c r="AF187" s="289"/>
      <c r="AG187" s="290"/>
      <c r="AH187" s="291"/>
      <c r="AI187" s="291"/>
      <c r="AJ187" s="291"/>
      <c r="AK187" s="292"/>
    </row>
    <row r="188" spans="1:37" ht="23.4">
      <c r="A188" s="293">
        <v>18.100000000000001</v>
      </c>
      <c r="B188" s="212" t="s">
        <v>352</v>
      </c>
      <c r="C188" s="168"/>
      <c r="D188" s="168"/>
      <c r="E188" s="168"/>
      <c r="F188" s="168"/>
      <c r="G188" s="168"/>
      <c r="H188" s="168"/>
      <c r="I188" s="168"/>
      <c r="J188" s="168"/>
      <c r="K188" s="168"/>
      <c r="L188" s="168"/>
      <c r="M188" s="168"/>
      <c r="N188" s="168"/>
      <c r="O188" s="168"/>
      <c r="P188" s="168"/>
      <c r="Q188" s="168"/>
      <c r="R188" s="168"/>
      <c r="S188" s="168"/>
      <c r="T188" s="168"/>
      <c r="U188" s="168"/>
      <c r="V188" s="168"/>
      <c r="W188" s="168"/>
      <c r="X188" s="168"/>
      <c r="Y188" s="168"/>
      <c r="Z188" s="168"/>
      <c r="AA188" s="168"/>
      <c r="AB188" s="168"/>
      <c r="AC188" s="168"/>
      <c r="AD188" s="168"/>
      <c r="AE188" s="168"/>
      <c r="AF188" s="207"/>
      <c r="AG188" s="208">
        <f>COUNTIF(C188:AF188,"=Met")</f>
        <v>0</v>
      </c>
      <c r="AH188" s="209">
        <f>IF(SUM(AG188,AI188)=0,0,AG188/SUM(AG188,AI188))</f>
        <v>0</v>
      </c>
      <c r="AI188" s="210">
        <f>COUNTIF(C188:AF188,"=Not Met")</f>
        <v>0</v>
      </c>
      <c r="AJ188" s="209">
        <f>IF(SUM(AG188,AI188)=0,0,AI188/SUM(AG188,AI188))</f>
        <v>0</v>
      </c>
      <c r="AK188" s="211">
        <f>COUNTIF(C188:AF188,"=N/A")</f>
        <v>0</v>
      </c>
    </row>
    <row r="189" spans="1:37" ht="12.6" thickBot="1">
      <c r="A189" s="294"/>
      <c r="B189" s="213" t="s">
        <v>109</v>
      </c>
      <c r="C189" s="275"/>
      <c r="D189" s="275"/>
      <c r="E189" s="275"/>
      <c r="F189" s="275"/>
      <c r="G189" s="275"/>
      <c r="H189" s="275"/>
      <c r="I189" s="275"/>
      <c r="J189" s="275"/>
      <c r="K189" s="275"/>
      <c r="L189" s="275"/>
      <c r="M189" s="275"/>
      <c r="N189" s="275"/>
      <c r="O189" s="275"/>
      <c r="P189" s="275"/>
      <c r="Q189" s="275"/>
      <c r="R189" s="275"/>
      <c r="S189" s="275"/>
      <c r="T189" s="275"/>
      <c r="U189" s="275"/>
      <c r="V189" s="275"/>
      <c r="W189" s="275"/>
      <c r="X189" s="275"/>
      <c r="Y189" s="275"/>
      <c r="Z189" s="275"/>
      <c r="AA189" s="275"/>
      <c r="AB189" s="275"/>
      <c r="AC189" s="275"/>
      <c r="AD189" s="275"/>
      <c r="AE189" s="275"/>
      <c r="AF189" s="276"/>
      <c r="AG189" s="224"/>
      <c r="AH189" s="225"/>
      <c r="AI189" s="226"/>
      <c r="AJ189" s="225"/>
      <c r="AK189" s="227"/>
    </row>
    <row r="190" spans="1:37" ht="12.6" thickBot="1">
      <c r="B190" s="214" t="s">
        <v>181</v>
      </c>
      <c r="C190" s="295"/>
      <c r="D190" s="296"/>
      <c r="E190" s="296"/>
      <c r="F190" s="296"/>
      <c r="G190" s="296"/>
      <c r="H190" s="296"/>
      <c r="I190" s="296"/>
      <c r="J190" s="296"/>
      <c r="K190" s="296"/>
      <c r="L190" s="296"/>
      <c r="M190" s="296"/>
      <c r="N190" s="296"/>
      <c r="O190" s="296"/>
      <c r="P190" s="296"/>
      <c r="Q190" s="296"/>
      <c r="R190" s="296"/>
      <c r="S190" s="296"/>
      <c r="T190" s="296"/>
      <c r="U190" s="296"/>
      <c r="V190" s="296"/>
      <c r="W190" s="296"/>
      <c r="X190" s="296"/>
      <c r="Y190" s="296"/>
      <c r="Z190" s="296"/>
      <c r="AA190" s="296"/>
      <c r="AB190" s="296"/>
      <c r="AC190" s="296"/>
      <c r="AD190" s="296"/>
      <c r="AE190" s="296"/>
      <c r="AF190" s="297"/>
      <c r="AG190" s="298"/>
      <c r="AH190" s="298"/>
      <c r="AI190" s="298"/>
      <c r="AJ190" s="298"/>
      <c r="AK190" s="298"/>
    </row>
    <row r="191" spans="1:37" ht="12.6" thickBot="1">
      <c r="B191" s="215"/>
    </row>
    <row r="192" spans="1:37">
      <c r="B192" s="300" t="s">
        <v>73</v>
      </c>
      <c r="C192" s="216">
        <f t="shared" ref="C192:AF192" si="0">COUNTIF(C13:C190,"=Met")</f>
        <v>0</v>
      </c>
      <c r="D192" s="216">
        <f t="shared" si="0"/>
        <v>0</v>
      </c>
      <c r="E192" s="216">
        <f t="shared" si="0"/>
        <v>0</v>
      </c>
      <c r="F192" s="216">
        <f t="shared" si="0"/>
        <v>0</v>
      </c>
      <c r="G192" s="216">
        <f t="shared" si="0"/>
        <v>0</v>
      </c>
      <c r="H192" s="216">
        <f t="shared" si="0"/>
        <v>0</v>
      </c>
      <c r="I192" s="216">
        <f t="shared" si="0"/>
        <v>0</v>
      </c>
      <c r="J192" s="216">
        <f t="shared" si="0"/>
        <v>0</v>
      </c>
      <c r="K192" s="216">
        <f t="shared" si="0"/>
        <v>0</v>
      </c>
      <c r="L192" s="216">
        <f t="shared" si="0"/>
        <v>0</v>
      </c>
      <c r="M192" s="216">
        <f t="shared" si="0"/>
        <v>0</v>
      </c>
      <c r="N192" s="216">
        <f t="shared" si="0"/>
        <v>0</v>
      </c>
      <c r="O192" s="216">
        <f t="shared" si="0"/>
        <v>0</v>
      </c>
      <c r="P192" s="216">
        <f t="shared" si="0"/>
        <v>0</v>
      </c>
      <c r="Q192" s="216">
        <f t="shared" si="0"/>
        <v>0</v>
      </c>
      <c r="R192" s="216">
        <f t="shared" si="0"/>
        <v>0</v>
      </c>
      <c r="S192" s="216">
        <f t="shared" si="0"/>
        <v>0</v>
      </c>
      <c r="T192" s="216">
        <f t="shared" si="0"/>
        <v>0</v>
      </c>
      <c r="U192" s="216">
        <f t="shared" si="0"/>
        <v>0</v>
      </c>
      <c r="V192" s="216">
        <f t="shared" si="0"/>
        <v>0</v>
      </c>
      <c r="W192" s="216">
        <f t="shared" si="0"/>
        <v>0</v>
      </c>
      <c r="X192" s="216">
        <f t="shared" si="0"/>
        <v>0</v>
      </c>
      <c r="Y192" s="216">
        <f t="shared" si="0"/>
        <v>0</v>
      </c>
      <c r="Z192" s="216">
        <f t="shared" si="0"/>
        <v>0</v>
      </c>
      <c r="AA192" s="216">
        <f t="shared" si="0"/>
        <v>0</v>
      </c>
      <c r="AB192" s="216">
        <f t="shared" si="0"/>
        <v>0</v>
      </c>
      <c r="AC192" s="216">
        <f t="shared" si="0"/>
        <v>0</v>
      </c>
      <c r="AD192" s="216">
        <f t="shared" si="0"/>
        <v>0</v>
      </c>
      <c r="AE192" s="216">
        <f t="shared" si="0"/>
        <v>0</v>
      </c>
      <c r="AF192" s="216">
        <f t="shared" si="0"/>
        <v>0</v>
      </c>
    </row>
    <row r="193" spans="2:42">
      <c r="B193" s="300" t="s">
        <v>74</v>
      </c>
      <c r="C193" s="217">
        <f t="shared" ref="C193:R193" si="1">IF(SUM(C192,C194)=0,0,C192/SUM(C192,C194))</f>
        <v>0</v>
      </c>
      <c r="D193" s="217">
        <f t="shared" si="1"/>
        <v>0</v>
      </c>
      <c r="E193" s="217">
        <f t="shared" si="1"/>
        <v>0</v>
      </c>
      <c r="F193" s="217">
        <f t="shared" si="1"/>
        <v>0</v>
      </c>
      <c r="G193" s="217">
        <f t="shared" si="1"/>
        <v>0</v>
      </c>
      <c r="H193" s="217">
        <f t="shared" si="1"/>
        <v>0</v>
      </c>
      <c r="I193" s="217">
        <f t="shared" si="1"/>
        <v>0</v>
      </c>
      <c r="J193" s="217">
        <f t="shared" si="1"/>
        <v>0</v>
      </c>
      <c r="K193" s="217">
        <f t="shared" si="1"/>
        <v>0</v>
      </c>
      <c r="L193" s="217">
        <f t="shared" si="1"/>
        <v>0</v>
      </c>
      <c r="M193" s="217">
        <f t="shared" si="1"/>
        <v>0</v>
      </c>
      <c r="N193" s="217">
        <f t="shared" si="1"/>
        <v>0</v>
      </c>
      <c r="O193" s="217">
        <f t="shared" si="1"/>
        <v>0</v>
      </c>
      <c r="P193" s="217">
        <f t="shared" si="1"/>
        <v>0</v>
      </c>
      <c r="Q193" s="217">
        <f t="shared" si="1"/>
        <v>0</v>
      </c>
      <c r="R193" s="217">
        <f t="shared" si="1"/>
        <v>0</v>
      </c>
      <c r="S193" s="217">
        <f t="shared" ref="S193:AF193" si="2">IF(SUM(S192,S194)=0,0,S192/SUM(S192,S194))</f>
        <v>0</v>
      </c>
      <c r="T193" s="217">
        <f t="shared" si="2"/>
        <v>0</v>
      </c>
      <c r="U193" s="217">
        <f t="shared" si="2"/>
        <v>0</v>
      </c>
      <c r="V193" s="217">
        <f t="shared" si="2"/>
        <v>0</v>
      </c>
      <c r="W193" s="217">
        <f t="shared" si="2"/>
        <v>0</v>
      </c>
      <c r="X193" s="217">
        <f t="shared" si="2"/>
        <v>0</v>
      </c>
      <c r="Y193" s="217">
        <f t="shared" si="2"/>
        <v>0</v>
      </c>
      <c r="Z193" s="217">
        <f t="shared" si="2"/>
        <v>0</v>
      </c>
      <c r="AA193" s="217">
        <f t="shared" si="2"/>
        <v>0</v>
      </c>
      <c r="AB193" s="217">
        <f t="shared" si="2"/>
        <v>0</v>
      </c>
      <c r="AC193" s="217">
        <f t="shared" si="2"/>
        <v>0</v>
      </c>
      <c r="AD193" s="217">
        <f t="shared" si="2"/>
        <v>0</v>
      </c>
      <c r="AE193" s="217">
        <f t="shared" si="2"/>
        <v>0</v>
      </c>
      <c r="AF193" s="217">
        <f t="shared" si="2"/>
        <v>0</v>
      </c>
    </row>
    <row r="194" spans="2:42">
      <c r="B194" s="300" t="s">
        <v>75</v>
      </c>
      <c r="C194" s="218">
        <f t="shared" ref="C194:AF194" si="3">COUNTIF(C13:C190,"=Not Met")</f>
        <v>0</v>
      </c>
      <c r="D194" s="218">
        <f t="shared" si="3"/>
        <v>0</v>
      </c>
      <c r="E194" s="218">
        <f t="shared" si="3"/>
        <v>0</v>
      </c>
      <c r="F194" s="218">
        <f t="shared" si="3"/>
        <v>0</v>
      </c>
      <c r="G194" s="218">
        <f t="shared" si="3"/>
        <v>0</v>
      </c>
      <c r="H194" s="218">
        <f t="shared" si="3"/>
        <v>0</v>
      </c>
      <c r="I194" s="218">
        <f t="shared" si="3"/>
        <v>0</v>
      </c>
      <c r="J194" s="218">
        <f t="shared" si="3"/>
        <v>0</v>
      </c>
      <c r="K194" s="218">
        <f t="shared" si="3"/>
        <v>0</v>
      </c>
      <c r="L194" s="218">
        <f t="shared" si="3"/>
        <v>0</v>
      </c>
      <c r="M194" s="218">
        <f t="shared" si="3"/>
        <v>0</v>
      </c>
      <c r="N194" s="218">
        <f t="shared" si="3"/>
        <v>0</v>
      </c>
      <c r="O194" s="218">
        <f t="shared" si="3"/>
        <v>0</v>
      </c>
      <c r="P194" s="218">
        <f t="shared" si="3"/>
        <v>0</v>
      </c>
      <c r="Q194" s="218">
        <f t="shared" si="3"/>
        <v>0</v>
      </c>
      <c r="R194" s="218">
        <f t="shared" si="3"/>
        <v>0</v>
      </c>
      <c r="S194" s="218">
        <f t="shared" si="3"/>
        <v>0</v>
      </c>
      <c r="T194" s="218">
        <f t="shared" si="3"/>
        <v>0</v>
      </c>
      <c r="U194" s="218">
        <f t="shared" si="3"/>
        <v>0</v>
      </c>
      <c r="V194" s="218">
        <f t="shared" si="3"/>
        <v>0</v>
      </c>
      <c r="W194" s="218">
        <f t="shared" si="3"/>
        <v>0</v>
      </c>
      <c r="X194" s="218">
        <f t="shared" si="3"/>
        <v>0</v>
      </c>
      <c r="Y194" s="218">
        <f t="shared" si="3"/>
        <v>0</v>
      </c>
      <c r="Z194" s="218">
        <f t="shared" si="3"/>
        <v>0</v>
      </c>
      <c r="AA194" s="218">
        <f t="shared" si="3"/>
        <v>0</v>
      </c>
      <c r="AB194" s="218">
        <f t="shared" si="3"/>
        <v>0</v>
      </c>
      <c r="AC194" s="218">
        <f t="shared" si="3"/>
        <v>0</v>
      </c>
      <c r="AD194" s="218">
        <f t="shared" si="3"/>
        <v>0</v>
      </c>
      <c r="AE194" s="218">
        <f t="shared" si="3"/>
        <v>0</v>
      </c>
      <c r="AF194" s="218">
        <f t="shared" si="3"/>
        <v>0</v>
      </c>
    </row>
    <row r="195" spans="2:42">
      <c r="B195" s="300" t="s">
        <v>76</v>
      </c>
      <c r="C195" s="217">
        <f t="shared" ref="C195:AF195" si="4">IF(SUM(C192,C194)=0,0,C194/SUM(C192,C194))</f>
        <v>0</v>
      </c>
      <c r="D195" s="217">
        <f t="shared" si="4"/>
        <v>0</v>
      </c>
      <c r="E195" s="217">
        <f t="shared" si="4"/>
        <v>0</v>
      </c>
      <c r="F195" s="217">
        <f t="shared" si="4"/>
        <v>0</v>
      </c>
      <c r="G195" s="217">
        <f t="shared" si="4"/>
        <v>0</v>
      </c>
      <c r="H195" s="217">
        <f t="shared" si="4"/>
        <v>0</v>
      </c>
      <c r="I195" s="217">
        <f t="shared" si="4"/>
        <v>0</v>
      </c>
      <c r="J195" s="217">
        <f t="shared" si="4"/>
        <v>0</v>
      </c>
      <c r="K195" s="217">
        <f t="shared" si="4"/>
        <v>0</v>
      </c>
      <c r="L195" s="217">
        <f t="shared" si="4"/>
        <v>0</v>
      </c>
      <c r="M195" s="217">
        <f t="shared" si="4"/>
        <v>0</v>
      </c>
      <c r="N195" s="217">
        <f t="shared" si="4"/>
        <v>0</v>
      </c>
      <c r="O195" s="217">
        <f t="shared" si="4"/>
        <v>0</v>
      </c>
      <c r="P195" s="217">
        <f t="shared" si="4"/>
        <v>0</v>
      </c>
      <c r="Q195" s="217">
        <f t="shared" si="4"/>
        <v>0</v>
      </c>
      <c r="R195" s="217">
        <f t="shared" si="4"/>
        <v>0</v>
      </c>
      <c r="S195" s="217">
        <f t="shared" si="4"/>
        <v>0</v>
      </c>
      <c r="T195" s="217">
        <f t="shared" si="4"/>
        <v>0</v>
      </c>
      <c r="U195" s="217">
        <f t="shared" si="4"/>
        <v>0</v>
      </c>
      <c r="V195" s="217">
        <f t="shared" si="4"/>
        <v>0</v>
      </c>
      <c r="W195" s="217">
        <f t="shared" si="4"/>
        <v>0</v>
      </c>
      <c r="X195" s="217">
        <f t="shared" si="4"/>
        <v>0</v>
      </c>
      <c r="Y195" s="217">
        <f t="shared" si="4"/>
        <v>0</v>
      </c>
      <c r="Z195" s="217">
        <f t="shared" si="4"/>
        <v>0</v>
      </c>
      <c r="AA195" s="217">
        <f t="shared" si="4"/>
        <v>0</v>
      </c>
      <c r="AB195" s="217">
        <f t="shared" si="4"/>
        <v>0</v>
      </c>
      <c r="AC195" s="217">
        <f t="shared" si="4"/>
        <v>0</v>
      </c>
      <c r="AD195" s="217">
        <f t="shared" si="4"/>
        <v>0</v>
      </c>
      <c r="AE195" s="217">
        <f t="shared" si="4"/>
        <v>0</v>
      </c>
      <c r="AF195" s="217">
        <f t="shared" si="4"/>
        <v>0</v>
      </c>
    </row>
    <row r="196" spans="2:42" ht="12.6" thickBot="1">
      <c r="B196" s="300" t="s">
        <v>77</v>
      </c>
      <c r="C196" s="219">
        <f t="shared" ref="C196:AF196" si="5">COUNTIF(C13:C190,"=N/A")</f>
        <v>0</v>
      </c>
      <c r="D196" s="219">
        <f t="shared" si="5"/>
        <v>0</v>
      </c>
      <c r="E196" s="219">
        <f t="shared" si="5"/>
        <v>0</v>
      </c>
      <c r="F196" s="219">
        <f t="shared" si="5"/>
        <v>0</v>
      </c>
      <c r="G196" s="219">
        <f t="shared" si="5"/>
        <v>0</v>
      </c>
      <c r="H196" s="219">
        <f t="shared" si="5"/>
        <v>0</v>
      </c>
      <c r="I196" s="219">
        <f t="shared" si="5"/>
        <v>0</v>
      </c>
      <c r="J196" s="219">
        <f t="shared" si="5"/>
        <v>0</v>
      </c>
      <c r="K196" s="219">
        <f t="shared" si="5"/>
        <v>0</v>
      </c>
      <c r="L196" s="219">
        <f t="shared" si="5"/>
        <v>0</v>
      </c>
      <c r="M196" s="219">
        <f t="shared" si="5"/>
        <v>0</v>
      </c>
      <c r="N196" s="219">
        <f t="shared" si="5"/>
        <v>0</v>
      </c>
      <c r="O196" s="219">
        <f t="shared" si="5"/>
        <v>0</v>
      </c>
      <c r="P196" s="219">
        <f t="shared" si="5"/>
        <v>0</v>
      </c>
      <c r="Q196" s="219">
        <f t="shared" si="5"/>
        <v>0</v>
      </c>
      <c r="R196" s="219">
        <f t="shared" si="5"/>
        <v>0</v>
      </c>
      <c r="S196" s="219">
        <f t="shared" si="5"/>
        <v>0</v>
      </c>
      <c r="T196" s="219">
        <f t="shared" si="5"/>
        <v>0</v>
      </c>
      <c r="U196" s="219">
        <f t="shared" si="5"/>
        <v>0</v>
      </c>
      <c r="V196" s="219">
        <f t="shared" si="5"/>
        <v>0</v>
      </c>
      <c r="W196" s="219">
        <f t="shared" si="5"/>
        <v>0</v>
      </c>
      <c r="X196" s="219">
        <f t="shared" si="5"/>
        <v>0</v>
      </c>
      <c r="Y196" s="219">
        <f t="shared" si="5"/>
        <v>0</v>
      </c>
      <c r="Z196" s="219">
        <f t="shared" si="5"/>
        <v>0</v>
      </c>
      <c r="AA196" s="219">
        <f t="shared" si="5"/>
        <v>0</v>
      </c>
      <c r="AB196" s="219">
        <f t="shared" si="5"/>
        <v>0</v>
      </c>
      <c r="AC196" s="219">
        <f t="shared" si="5"/>
        <v>0</v>
      </c>
      <c r="AD196" s="219">
        <f t="shared" si="5"/>
        <v>0</v>
      </c>
      <c r="AE196" s="219">
        <f t="shared" si="5"/>
        <v>0</v>
      </c>
      <c r="AF196" s="219">
        <f t="shared" si="5"/>
        <v>0</v>
      </c>
    </row>
    <row r="197" spans="2:42" ht="12.6" thickBot="1"/>
    <row r="198" spans="2:42" ht="14.4" customHeight="1" thickBot="1">
      <c r="C198" s="318" t="s">
        <v>183</v>
      </c>
      <c r="D198" s="319"/>
      <c r="E198" s="319"/>
      <c r="F198" s="319"/>
      <c r="G198" s="319"/>
      <c r="H198" s="319"/>
      <c r="I198" s="319"/>
      <c r="J198" s="319"/>
      <c r="K198" s="319"/>
      <c r="L198" s="319"/>
      <c r="M198" s="319"/>
      <c r="N198" s="319"/>
      <c r="O198" s="319"/>
      <c r="P198" s="319"/>
      <c r="Q198" s="319"/>
      <c r="R198" s="319"/>
      <c r="S198" s="319"/>
      <c r="T198" s="319"/>
      <c r="U198" s="319"/>
      <c r="V198" s="319"/>
      <c r="W198" s="319"/>
      <c r="X198" s="319"/>
      <c r="Y198" s="319"/>
      <c r="Z198" s="319"/>
      <c r="AA198" s="319"/>
      <c r="AB198" s="319"/>
      <c r="AC198" s="319"/>
      <c r="AD198" s="319"/>
      <c r="AE198" s="319"/>
      <c r="AF198" s="320"/>
      <c r="AG198" s="266"/>
      <c r="AH198" s="266"/>
      <c r="AI198" s="266"/>
      <c r="AJ198" s="266"/>
      <c r="AK198" s="266"/>
    </row>
    <row r="199" spans="2:42" ht="14.7" customHeight="1">
      <c r="C199" s="321"/>
      <c r="D199" s="322"/>
      <c r="E199" s="322"/>
      <c r="F199" s="322"/>
      <c r="G199" s="322"/>
      <c r="H199" s="322"/>
      <c r="I199" s="322"/>
      <c r="J199" s="322"/>
      <c r="K199" s="322"/>
      <c r="L199" s="322"/>
      <c r="M199" s="322"/>
      <c r="N199" s="322"/>
      <c r="O199" s="322"/>
      <c r="P199" s="322"/>
      <c r="Q199" s="322"/>
      <c r="R199" s="322"/>
      <c r="S199" s="322"/>
      <c r="T199" s="322"/>
      <c r="U199" s="322"/>
      <c r="V199" s="322"/>
      <c r="W199" s="322"/>
      <c r="X199" s="322"/>
      <c r="Y199" s="322"/>
      <c r="Z199" s="322"/>
      <c r="AA199" s="322"/>
      <c r="AB199" s="322"/>
      <c r="AC199" s="322"/>
      <c r="AD199" s="322"/>
      <c r="AE199" s="322"/>
      <c r="AF199" s="323"/>
      <c r="AG199" s="302"/>
      <c r="AH199" s="302"/>
      <c r="AI199" s="302"/>
      <c r="AJ199" s="302"/>
      <c r="AK199" s="302"/>
      <c r="AL199" s="302"/>
      <c r="AM199" s="302"/>
      <c r="AN199" s="302"/>
      <c r="AO199" s="302"/>
      <c r="AP199" s="302"/>
    </row>
    <row r="200" spans="2:42" ht="14.7" customHeight="1">
      <c r="C200" s="324"/>
      <c r="D200" s="325"/>
      <c r="E200" s="325"/>
      <c r="F200" s="325"/>
      <c r="G200" s="325"/>
      <c r="H200" s="325"/>
      <c r="I200" s="325"/>
      <c r="J200" s="325"/>
      <c r="K200" s="325"/>
      <c r="L200" s="325"/>
      <c r="M200" s="325"/>
      <c r="N200" s="325"/>
      <c r="O200" s="325"/>
      <c r="P200" s="325"/>
      <c r="Q200" s="325"/>
      <c r="R200" s="325"/>
      <c r="S200" s="325"/>
      <c r="T200" s="325"/>
      <c r="U200" s="325"/>
      <c r="V200" s="325"/>
      <c r="W200" s="325"/>
      <c r="X200" s="325"/>
      <c r="Y200" s="325"/>
      <c r="Z200" s="325"/>
      <c r="AA200" s="325"/>
      <c r="AB200" s="325"/>
      <c r="AC200" s="325"/>
      <c r="AD200" s="325"/>
      <c r="AE200" s="325"/>
      <c r="AF200" s="326"/>
      <c r="AG200" s="302"/>
      <c r="AH200" s="302"/>
      <c r="AI200" s="302"/>
      <c r="AJ200" s="302"/>
      <c r="AK200" s="302"/>
      <c r="AL200" s="302"/>
      <c r="AM200" s="302"/>
      <c r="AN200" s="302"/>
      <c r="AO200" s="302"/>
      <c r="AP200" s="302"/>
    </row>
    <row r="201" spans="2:42" ht="14.7" customHeight="1">
      <c r="C201" s="324"/>
      <c r="D201" s="325"/>
      <c r="E201" s="325"/>
      <c r="F201" s="325"/>
      <c r="G201" s="325"/>
      <c r="H201" s="325"/>
      <c r="I201" s="325"/>
      <c r="J201" s="325"/>
      <c r="K201" s="325"/>
      <c r="L201" s="325"/>
      <c r="M201" s="325"/>
      <c r="N201" s="325"/>
      <c r="O201" s="325"/>
      <c r="P201" s="325"/>
      <c r="Q201" s="325"/>
      <c r="R201" s="325"/>
      <c r="S201" s="325"/>
      <c r="T201" s="325"/>
      <c r="U201" s="325"/>
      <c r="V201" s="325"/>
      <c r="W201" s="325"/>
      <c r="X201" s="325"/>
      <c r="Y201" s="325"/>
      <c r="Z201" s="325"/>
      <c r="AA201" s="325"/>
      <c r="AB201" s="325"/>
      <c r="AC201" s="325"/>
      <c r="AD201" s="325"/>
      <c r="AE201" s="325"/>
      <c r="AF201" s="326"/>
      <c r="AG201" s="302"/>
      <c r="AH201" s="302"/>
      <c r="AI201" s="302"/>
      <c r="AJ201" s="302"/>
      <c r="AK201" s="302"/>
      <c r="AL201" s="302"/>
      <c r="AM201" s="302"/>
      <c r="AN201" s="302"/>
      <c r="AO201" s="302"/>
      <c r="AP201" s="302"/>
    </row>
    <row r="202" spans="2:42" ht="14.7" customHeight="1">
      <c r="C202" s="324"/>
      <c r="D202" s="325"/>
      <c r="E202" s="325"/>
      <c r="F202" s="325"/>
      <c r="G202" s="325"/>
      <c r="H202" s="325"/>
      <c r="I202" s="325"/>
      <c r="J202" s="325"/>
      <c r="K202" s="325"/>
      <c r="L202" s="325"/>
      <c r="M202" s="325"/>
      <c r="N202" s="325"/>
      <c r="O202" s="325"/>
      <c r="P202" s="325"/>
      <c r="Q202" s="325"/>
      <c r="R202" s="325"/>
      <c r="S202" s="325"/>
      <c r="T202" s="325"/>
      <c r="U202" s="325"/>
      <c r="V202" s="325"/>
      <c r="W202" s="325"/>
      <c r="X202" s="325"/>
      <c r="Y202" s="325"/>
      <c r="Z202" s="325"/>
      <c r="AA202" s="325"/>
      <c r="AB202" s="325"/>
      <c r="AC202" s="325"/>
      <c r="AD202" s="325"/>
      <c r="AE202" s="325"/>
      <c r="AF202" s="326"/>
      <c r="AG202" s="302"/>
      <c r="AH202" s="302"/>
      <c r="AI202" s="302"/>
      <c r="AJ202" s="302"/>
      <c r="AK202" s="302"/>
      <c r="AL202" s="302"/>
      <c r="AM202" s="302"/>
      <c r="AN202" s="302"/>
      <c r="AO202" s="302"/>
      <c r="AP202" s="302"/>
    </row>
    <row r="203" spans="2:42" ht="14.7" customHeight="1">
      <c r="C203" s="324"/>
      <c r="D203" s="325"/>
      <c r="E203" s="325"/>
      <c r="F203" s="325"/>
      <c r="G203" s="325"/>
      <c r="H203" s="325"/>
      <c r="I203" s="325"/>
      <c r="J203" s="325"/>
      <c r="K203" s="325"/>
      <c r="L203" s="325"/>
      <c r="M203" s="325"/>
      <c r="N203" s="325"/>
      <c r="O203" s="325"/>
      <c r="P203" s="325"/>
      <c r="Q203" s="325"/>
      <c r="R203" s="325"/>
      <c r="S203" s="325"/>
      <c r="T203" s="325"/>
      <c r="U203" s="325"/>
      <c r="V203" s="325"/>
      <c r="W203" s="325"/>
      <c r="X203" s="325"/>
      <c r="Y203" s="325"/>
      <c r="Z203" s="325"/>
      <c r="AA203" s="325"/>
      <c r="AB203" s="325"/>
      <c r="AC203" s="325"/>
      <c r="AD203" s="325"/>
      <c r="AE203" s="325"/>
      <c r="AF203" s="326"/>
      <c r="AG203" s="302"/>
      <c r="AH203" s="302"/>
      <c r="AI203" s="302"/>
      <c r="AJ203" s="302"/>
      <c r="AK203" s="302"/>
      <c r="AL203" s="302"/>
      <c r="AM203" s="302"/>
      <c r="AN203" s="302"/>
      <c r="AO203" s="302"/>
      <c r="AP203" s="302"/>
    </row>
    <row r="204" spans="2:42" ht="14.7" customHeight="1">
      <c r="C204" s="324"/>
      <c r="D204" s="325"/>
      <c r="E204" s="325"/>
      <c r="F204" s="325"/>
      <c r="G204" s="325"/>
      <c r="H204" s="325"/>
      <c r="I204" s="325"/>
      <c r="J204" s="325"/>
      <c r="K204" s="325"/>
      <c r="L204" s="325"/>
      <c r="M204" s="325"/>
      <c r="N204" s="325"/>
      <c r="O204" s="325"/>
      <c r="P204" s="325"/>
      <c r="Q204" s="325"/>
      <c r="R204" s="325"/>
      <c r="S204" s="325"/>
      <c r="T204" s="325"/>
      <c r="U204" s="325"/>
      <c r="V204" s="325"/>
      <c r="W204" s="325"/>
      <c r="X204" s="325"/>
      <c r="Y204" s="325"/>
      <c r="Z204" s="325"/>
      <c r="AA204" s="325"/>
      <c r="AB204" s="325"/>
      <c r="AC204" s="325"/>
      <c r="AD204" s="325"/>
      <c r="AE204" s="325"/>
      <c r="AF204" s="326"/>
      <c r="AG204" s="302"/>
      <c r="AH204" s="302"/>
      <c r="AI204" s="302"/>
      <c r="AJ204" s="302"/>
      <c r="AK204" s="302"/>
      <c r="AL204" s="302"/>
      <c r="AM204" s="302"/>
      <c r="AN204" s="302"/>
      <c r="AO204" s="302"/>
      <c r="AP204" s="302"/>
    </row>
    <row r="205" spans="2:42" ht="14.7" customHeight="1">
      <c r="C205" s="324"/>
      <c r="D205" s="325"/>
      <c r="E205" s="325"/>
      <c r="F205" s="325"/>
      <c r="G205" s="325"/>
      <c r="H205" s="325"/>
      <c r="I205" s="325"/>
      <c r="J205" s="325"/>
      <c r="K205" s="325"/>
      <c r="L205" s="325"/>
      <c r="M205" s="325"/>
      <c r="N205" s="325"/>
      <c r="O205" s="325"/>
      <c r="P205" s="325"/>
      <c r="Q205" s="325"/>
      <c r="R205" s="325"/>
      <c r="S205" s="325"/>
      <c r="T205" s="325"/>
      <c r="U205" s="325"/>
      <c r="V205" s="325"/>
      <c r="W205" s="325"/>
      <c r="X205" s="325"/>
      <c r="Y205" s="325"/>
      <c r="Z205" s="325"/>
      <c r="AA205" s="325"/>
      <c r="AB205" s="325"/>
      <c r="AC205" s="325"/>
      <c r="AD205" s="325"/>
      <c r="AE205" s="325"/>
      <c r="AF205" s="326"/>
      <c r="AG205" s="302"/>
      <c r="AH205" s="302"/>
      <c r="AI205" s="302"/>
      <c r="AJ205" s="302"/>
      <c r="AK205" s="302"/>
      <c r="AL205" s="302"/>
      <c r="AM205" s="302"/>
      <c r="AN205" s="302"/>
      <c r="AO205" s="302"/>
      <c r="AP205" s="302"/>
    </row>
    <row r="206" spans="2:42" ht="14.7" customHeight="1">
      <c r="C206" s="324"/>
      <c r="D206" s="325"/>
      <c r="E206" s="325"/>
      <c r="F206" s="325"/>
      <c r="G206" s="325"/>
      <c r="H206" s="325"/>
      <c r="I206" s="325"/>
      <c r="J206" s="325"/>
      <c r="K206" s="325"/>
      <c r="L206" s="325"/>
      <c r="M206" s="325"/>
      <c r="N206" s="325"/>
      <c r="O206" s="325"/>
      <c r="P206" s="325"/>
      <c r="Q206" s="325"/>
      <c r="R206" s="325"/>
      <c r="S206" s="325"/>
      <c r="T206" s="325"/>
      <c r="U206" s="325"/>
      <c r="V206" s="325"/>
      <c r="W206" s="325"/>
      <c r="X206" s="325"/>
      <c r="Y206" s="325"/>
      <c r="Z206" s="325"/>
      <c r="AA206" s="325"/>
      <c r="AB206" s="325"/>
      <c r="AC206" s="325"/>
      <c r="AD206" s="325"/>
      <c r="AE206" s="325"/>
      <c r="AF206" s="326"/>
      <c r="AG206" s="302"/>
      <c r="AH206" s="302"/>
      <c r="AI206" s="302"/>
      <c r="AJ206" s="302"/>
      <c r="AK206" s="302"/>
      <c r="AL206" s="302"/>
      <c r="AM206" s="302"/>
      <c r="AN206" s="302"/>
      <c r="AO206" s="302"/>
      <c r="AP206" s="302"/>
    </row>
    <row r="207" spans="2:42" ht="14.7" customHeight="1">
      <c r="C207" s="324"/>
      <c r="D207" s="325"/>
      <c r="E207" s="325"/>
      <c r="F207" s="325"/>
      <c r="G207" s="325"/>
      <c r="H207" s="325"/>
      <c r="I207" s="325"/>
      <c r="J207" s="325"/>
      <c r="K207" s="325"/>
      <c r="L207" s="325"/>
      <c r="M207" s="325"/>
      <c r="N207" s="325"/>
      <c r="O207" s="325"/>
      <c r="P207" s="325"/>
      <c r="Q207" s="325"/>
      <c r="R207" s="325"/>
      <c r="S207" s="325"/>
      <c r="T207" s="325"/>
      <c r="U207" s="325"/>
      <c r="V207" s="325"/>
      <c r="W207" s="325"/>
      <c r="X207" s="325"/>
      <c r="Y207" s="325"/>
      <c r="Z207" s="325"/>
      <c r="AA207" s="325"/>
      <c r="AB207" s="325"/>
      <c r="AC207" s="325"/>
      <c r="AD207" s="325"/>
      <c r="AE207" s="325"/>
      <c r="AF207" s="326"/>
      <c r="AG207" s="302"/>
      <c r="AH207" s="302"/>
      <c r="AI207" s="302"/>
      <c r="AJ207" s="302"/>
      <c r="AK207" s="302"/>
      <c r="AL207" s="302"/>
      <c r="AM207" s="302"/>
      <c r="AN207" s="302"/>
      <c r="AO207" s="302"/>
      <c r="AP207" s="302"/>
    </row>
    <row r="208" spans="2:42" ht="14.7" customHeight="1">
      <c r="C208" s="324"/>
      <c r="D208" s="325"/>
      <c r="E208" s="325"/>
      <c r="F208" s="325"/>
      <c r="G208" s="325"/>
      <c r="H208" s="325"/>
      <c r="I208" s="325"/>
      <c r="J208" s="325"/>
      <c r="K208" s="325"/>
      <c r="L208" s="325"/>
      <c r="M208" s="325"/>
      <c r="N208" s="325"/>
      <c r="O208" s="325"/>
      <c r="P208" s="325"/>
      <c r="Q208" s="325"/>
      <c r="R208" s="325"/>
      <c r="S208" s="325"/>
      <c r="T208" s="325"/>
      <c r="U208" s="325"/>
      <c r="V208" s="325"/>
      <c r="W208" s="325"/>
      <c r="X208" s="325"/>
      <c r="Y208" s="325"/>
      <c r="Z208" s="325"/>
      <c r="AA208" s="325"/>
      <c r="AB208" s="325"/>
      <c r="AC208" s="325"/>
      <c r="AD208" s="325"/>
      <c r="AE208" s="325"/>
      <c r="AF208" s="326"/>
      <c r="AG208" s="302"/>
      <c r="AH208" s="302"/>
      <c r="AI208" s="302"/>
      <c r="AJ208" s="302"/>
      <c r="AK208" s="302"/>
      <c r="AL208" s="302"/>
      <c r="AM208" s="302"/>
      <c r="AN208" s="302"/>
      <c r="AO208" s="302"/>
      <c r="AP208" s="302"/>
    </row>
    <row r="209" spans="3:42" ht="14.7" customHeight="1">
      <c r="C209" s="324"/>
      <c r="D209" s="325"/>
      <c r="E209" s="325"/>
      <c r="F209" s="325"/>
      <c r="G209" s="325"/>
      <c r="H209" s="325"/>
      <c r="I209" s="325"/>
      <c r="J209" s="325"/>
      <c r="K209" s="325"/>
      <c r="L209" s="325"/>
      <c r="M209" s="325"/>
      <c r="N209" s="325"/>
      <c r="O209" s="325"/>
      <c r="P209" s="325"/>
      <c r="Q209" s="325"/>
      <c r="R209" s="325"/>
      <c r="S209" s="325"/>
      <c r="T209" s="325"/>
      <c r="U209" s="325"/>
      <c r="V209" s="325"/>
      <c r="W209" s="325"/>
      <c r="X209" s="325"/>
      <c r="Y209" s="325"/>
      <c r="Z209" s="325"/>
      <c r="AA209" s="325"/>
      <c r="AB209" s="325"/>
      <c r="AC209" s="325"/>
      <c r="AD209" s="325"/>
      <c r="AE209" s="325"/>
      <c r="AF209" s="326"/>
      <c r="AG209" s="302"/>
      <c r="AH209" s="302"/>
      <c r="AI209" s="302"/>
      <c r="AJ209" s="302"/>
      <c r="AK209" s="302"/>
      <c r="AL209" s="302"/>
      <c r="AM209" s="302"/>
      <c r="AN209" s="302"/>
      <c r="AO209" s="302"/>
      <c r="AP209" s="302"/>
    </row>
    <row r="210" spans="3:42" ht="14.7" customHeight="1">
      <c r="C210" s="324"/>
      <c r="D210" s="325"/>
      <c r="E210" s="325"/>
      <c r="F210" s="325"/>
      <c r="G210" s="325"/>
      <c r="H210" s="325"/>
      <c r="I210" s="325"/>
      <c r="J210" s="325"/>
      <c r="K210" s="325"/>
      <c r="L210" s="325"/>
      <c r="M210" s="325"/>
      <c r="N210" s="325"/>
      <c r="O210" s="325"/>
      <c r="P210" s="325"/>
      <c r="Q210" s="325"/>
      <c r="R210" s="325"/>
      <c r="S210" s="325"/>
      <c r="T210" s="325"/>
      <c r="U210" s="325"/>
      <c r="V210" s="325"/>
      <c r="W210" s="325"/>
      <c r="X210" s="325"/>
      <c r="Y210" s="325"/>
      <c r="Z210" s="325"/>
      <c r="AA210" s="325"/>
      <c r="AB210" s="325"/>
      <c r="AC210" s="325"/>
      <c r="AD210" s="325"/>
      <c r="AE210" s="325"/>
      <c r="AF210" s="326"/>
      <c r="AG210" s="302"/>
      <c r="AH210" s="302"/>
      <c r="AI210" s="302"/>
      <c r="AJ210" s="302"/>
      <c r="AK210" s="302"/>
      <c r="AL210" s="302"/>
      <c r="AM210" s="302"/>
      <c r="AN210" s="302"/>
      <c r="AO210" s="302"/>
      <c r="AP210" s="302"/>
    </row>
    <row r="211" spans="3:42" ht="14.7" customHeight="1">
      <c r="C211" s="324"/>
      <c r="D211" s="325"/>
      <c r="E211" s="325"/>
      <c r="F211" s="325"/>
      <c r="G211" s="325"/>
      <c r="H211" s="325"/>
      <c r="I211" s="325"/>
      <c r="J211" s="325"/>
      <c r="K211" s="325"/>
      <c r="L211" s="325"/>
      <c r="M211" s="325"/>
      <c r="N211" s="325"/>
      <c r="O211" s="325"/>
      <c r="P211" s="325"/>
      <c r="Q211" s="325"/>
      <c r="R211" s="325"/>
      <c r="S211" s="325"/>
      <c r="T211" s="325"/>
      <c r="U211" s="325"/>
      <c r="V211" s="325"/>
      <c r="W211" s="325"/>
      <c r="X211" s="325"/>
      <c r="Y211" s="325"/>
      <c r="Z211" s="325"/>
      <c r="AA211" s="325"/>
      <c r="AB211" s="325"/>
      <c r="AC211" s="325"/>
      <c r="AD211" s="325"/>
      <c r="AE211" s="325"/>
      <c r="AF211" s="326"/>
      <c r="AG211" s="302"/>
      <c r="AH211" s="302"/>
      <c r="AI211" s="302"/>
      <c r="AJ211" s="302"/>
      <c r="AK211" s="302"/>
      <c r="AL211" s="302"/>
      <c r="AM211" s="302"/>
      <c r="AN211" s="302"/>
      <c r="AO211" s="302"/>
      <c r="AP211" s="302"/>
    </row>
    <row r="212" spans="3:42" ht="14.7" customHeight="1">
      <c r="C212" s="324"/>
      <c r="D212" s="325"/>
      <c r="E212" s="325"/>
      <c r="F212" s="325"/>
      <c r="G212" s="325"/>
      <c r="H212" s="325"/>
      <c r="I212" s="325"/>
      <c r="J212" s="325"/>
      <c r="K212" s="325"/>
      <c r="L212" s="325"/>
      <c r="M212" s="325"/>
      <c r="N212" s="325"/>
      <c r="O212" s="325"/>
      <c r="P212" s="325"/>
      <c r="Q212" s="325"/>
      <c r="R212" s="325"/>
      <c r="S212" s="325"/>
      <c r="T212" s="325"/>
      <c r="U212" s="325"/>
      <c r="V212" s="325"/>
      <c r="W212" s="325"/>
      <c r="X212" s="325"/>
      <c r="Y212" s="325"/>
      <c r="Z212" s="325"/>
      <c r="AA212" s="325"/>
      <c r="AB212" s="325"/>
      <c r="AC212" s="325"/>
      <c r="AD212" s="325"/>
      <c r="AE212" s="325"/>
      <c r="AF212" s="326"/>
      <c r="AG212" s="302"/>
      <c r="AH212" s="302"/>
      <c r="AI212" s="302"/>
      <c r="AJ212" s="302"/>
      <c r="AK212" s="302"/>
      <c r="AL212" s="302"/>
      <c r="AM212" s="302"/>
      <c r="AN212" s="302"/>
      <c r="AO212" s="302"/>
      <c r="AP212" s="302"/>
    </row>
    <row r="213" spans="3:42" ht="14.7" customHeight="1">
      <c r="C213" s="324"/>
      <c r="D213" s="325"/>
      <c r="E213" s="325"/>
      <c r="F213" s="325"/>
      <c r="G213" s="325"/>
      <c r="H213" s="325"/>
      <c r="I213" s="325"/>
      <c r="J213" s="325"/>
      <c r="K213" s="325"/>
      <c r="L213" s="325"/>
      <c r="M213" s="325"/>
      <c r="N213" s="325"/>
      <c r="O213" s="325"/>
      <c r="P213" s="325"/>
      <c r="Q213" s="325"/>
      <c r="R213" s="325"/>
      <c r="S213" s="325"/>
      <c r="T213" s="325"/>
      <c r="U213" s="325"/>
      <c r="V213" s="325"/>
      <c r="W213" s="325"/>
      <c r="X213" s="325"/>
      <c r="Y213" s="325"/>
      <c r="Z213" s="325"/>
      <c r="AA213" s="325"/>
      <c r="AB213" s="325"/>
      <c r="AC213" s="325"/>
      <c r="AD213" s="325"/>
      <c r="AE213" s="325"/>
      <c r="AF213" s="326"/>
      <c r="AG213" s="302"/>
      <c r="AH213" s="302"/>
      <c r="AI213" s="302"/>
      <c r="AJ213" s="302"/>
      <c r="AK213" s="302"/>
      <c r="AL213" s="302"/>
      <c r="AM213" s="302"/>
      <c r="AN213" s="302"/>
      <c r="AO213" s="302"/>
      <c r="AP213" s="302"/>
    </row>
    <row r="214" spans="3:42" ht="14.7" customHeight="1">
      <c r="C214" s="324"/>
      <c r="D214" s="325"/>
      <c r="E214" s="325"/>
      <c r="F214" s="325"/>
      <c r="G214" s="325"/>
      <c r="H214" s="325"/>
      <c r="I214" s="325"/>
      <c r="J214" s="325"/>
      <c r="K214" s="325"/>
      <c r="L214" s="325"/>
      <c r="M214" s="325"/>
      <c r="N214" s="325"/>
      <c r="O214" s="325"/>
      <c r="P214" s="325"/>
      <c r="Q214" s="325"/>
      <c r="R214" s="325"/>
      <c r="S214" s="325"/>
      <c r="T214" s="325"/>
      <c r="U214" s="325"/>
      <c r="V214" s="325"/>
      <c r="W214" s="325"/>
      <c r="X214" s="325"/>
      <c r="Y214" s="325"/>
      <c r="Z214" s="325"/>
      <c r="AA214" s="325"/>
      <c r="AB214" s="325"/>
      <c r="AC214" s="325"/>
      <c r="AD214" s="325"/>
      <c r="AE214" s="325"/>
      <c r="AF214" s="326"/>
      <c r="AG214" s="302"/>
      <c r="AH214" s="302"/>
      <c r="AI214" s="302"/>
      <c r="AJ214" s="302"/>
      <c r="AK214" s="302"/>
      <c r="AL214" s="302"/>
      <c r="AM214" s="302"/>
      <c r="AN214" s="302"/>
      <c r="AO214" s="302"/>
      <c r="AP214" s="302"/>
    </row>
    <row r="215" spans="3:42" ht="14.7" customHeight="1" thickBot="1">
      <c r="C215" s="327"/>
      <c r="D215" s="328"/>
      <c r="E215" s="328"/>
      <c r="F215" s="328"/>
      <c r="G215" s="328"/>
      <c r="H215" s="328"/>
      <c r="I215" s="328"/>
      <c r="J215" s="328"/>
      <c r="K215" s="328"/>
      <c r="L215" s="328"/>
      <c r="M215" s="328"/>
      <c r="N215" s="328"/>
      <c r="O215" s="328"/>
      <c r="P215" s="328"/>
      <c r="Q215" s="328"/>
      <c r="R215" s="328"/>
      <c r="S215" s="328"/>
      <c r="T215" s="328"/>
      <c r="U215" s="328"/>
      <c r="V215" s="328"/>
      <c r="W215" s="328"/>
      <c r="X215" s="328"/>
      <c r="Y215" s="328"/>
      <c r="Z215" s="328"/>
      <c r="AA215" s="328"/>
      <c r="AB215" s="328"/>
      <c r="AC215" s="328"/>
      <c r="AD215" s="328"/>
      <c r="AE215" s="328"/>
      <c r="AF215" s="329"/>
      <c r="AG215" s="302"/>
      <c r="AH215" s="302"/>
      <c r="AI215" s="302"/>
      <c r="AJ215" s="302"/>
      <c r="AK215" s="302"/>
      <c r="AL215" s="302"/>
      <c r="AM215" s="302"/>
      <c r="AN215" s="302"/>
      <c r="AO215" s="302"/>
      <c r="AP215" s="302"/>
    </row>
    <row r="216" spans="3:42" ht="14.7" customHeight="1">
      <c r="C216" s="302"/>
      <c r="D216" s="302"/>
      <c r="E216" s="302"/>
      <c r="F216" s="302"/>
      <c r="G216" s="302"/>
      <c r="H216" s="302"/>
      <c r="I216" s="302"/>
      <c r="J216" s="302"/>
      <c r="K216" s="302"/>
      <c r="L216" s="302"/>
      <c r="M216" s="302"/>
      <c r="N216" s="302"/>
      <c r="O216" s="302"/>
      <c r="P216" s="302"/>
      <c r="Q216" s="302"/>
      <c r="R216" s="302"/>
      <c r="S216" s="302"/>
      <c r="T216" s="302"/>
      <c r="U216" s="302"/>
      <c r="V216" s="302"/>
      <c r="W216" s="302"/>
      <c r="X216" s="302"/>
      <c r="Y216" s="302"/>
      <c r="Z216" s="302"/>
      <c r="AA216" s="302"/>
      <c r="AB216" s="302"/>
      <c r="AC216" s="302"/>
      <c r="AD216" s="302"/>
      <c r="AE216" s="302"/>
      <c r="AF216" s="302"/>
      <c r="AG216" s="302"/>
      <c r="AH216" s="302"/>
      <c r="AI216" s="302"/>
      <c r="AJ216" s="302"/>
      <c r="AK216" s="302"/>
      <c r="AL216" s="302"/>
      <c r="AM216" s="302"/>
      <c r="AN216" s="302"/>
      <c r="AO216" s="302"/>
      <c r="AP216" s="302"/>
    </row>
    <row r="217" spans="3:42" ht="14.7" customHeight="1">
      <c r="C217" s="302"/>
      <c r="D217" s="302"/>
      <c r="E217" s="302"/>
      <c r="F217" s="302"/>
      <c r="G217" s="302"/>
      <c r="H217" s="302"/>
      <c r="I217" s="302"/>
      <c r="J217" s="302"/>
      <c r="K217" s="302"/>
      <c r="L217" s="302"/>
      <c r="M217" s="302"/>
      <c r="N217" s="302"/>
      <c r="O217" s="302"/>
      <c r="P217" s="302"/>
      <c r="Q217" s="302"/>
      <c r="R217" s="302"/>
      <c r="S217" s="302"/>
      <c r="T217" s="302"/>
      <c r="U217" s="302"/>
      <c r="V217" s="302"/>
      <c r="W217" s="302"/>
      <c r="X217" s="302"/>
      <c r="Y217" s="302"/>
      <c r="Z217" s="302"/>
      <c r="AA217" s="302"/>
      <c r="AB217" s="302"/>
      <c r="AC217" s="302"/>
      <c r="AD217" s="302"/>
      <c r="AE217" s="302"/>
      <c r="AF217" s="302"/>
      <c r="AG217" s="302"/>
      <c r="AH217" s="302"/>
      <c r="AI217" s="302"/>
      <c r="AJ217" s="302"/>
      <c r="AK217" s="302"/>
      <c r="AL217" s="302"/>
      <c r="AM217" s="302"/>
      <c r="AN217" s="302"/>
      <c r="AO217" s="302"/>
      <c r="AP217" s="302"/>
    </row>
    <row r="218" spans="3:42" ht="14.7" customHeight="1">
      <c r="C218" s="302"/>
      <c r="D218" s="302"/>
      <c r="E218" s="302"/>
      <c r="F218" s="302"/>
      <c r="G218" s="302"/>
      <c r="H218" s="302"/>
      <c r="I218" s="302"/>
      <c r="J218" s="302"/>
      <c r="K218" s="302"/>
      <c r="L218" s="302"/>
      <c r="M218" s="302"/>
      <c r="N218" s="302"/>
      <c r="O218" s="302"/>
      <c r="P218" s="302"/>
      <c r="Q218" s="302"/>
      <c r="R218" s="302"/>
      <c r="S218" s="302"/>
      <c r="T218" s="302"/>
      <c r="U218" s="302"/>
      <c r="V218" s="302"/>
      <c r="W218" s="302"/>
      <c r="X218" s="302"/>
      <c r="Y218" s="302"/>
      <c r="Z218" s="302"/>
      <c r="AA218" s="302"/>
      <c r="AB218" s="302"/>
      <c r="AC218" s="302"/>
      <c r="AD218" s="302"/>
      <c r="AE218" s="302"/>
      <c r="AF218" s="302"/>
      <c r="AG218" s="302"/>
      <c r="AH218" s="302"/>
      <c r="AI218" s="302"/>
      <c r="AJ218" s="302"/>
      <c r="AK218" s="302"/>
      <c r="AL218" s="302"/>
      <c r="AM218" s="302"/>
      <c r="AN218" s="302"/>
      <c r="AO218" s="302"/>
      <c r="AP218" s="302"/>
    </row>
    <row r="219" spans="3:42" ht="14.7" customHeight="1">
      <c r="C219" s="302"/>
      <c r="D219" s="302"/>
      <c r="E219" s="302"/>
      <c r="F219" s="302"/>
      <c r="G219" s="302"/>
      <c r="H219" s="302"/>
      <c r="I219" s="302"/>
      <c r="J219" s="302"/>
      <c r="K219" s="302"/>
      <c r="L219" s="302"/>
      <c r="M219" s="302"/>
      <c r="N219" s="302"/>
      <c r="O219" s="302"/>
      <c r="P219" s="302"/>
      <c r="Q219" s="302"/>
      <c r="R219" s="302"/>
      <c r="S219" s="302"/>
      <c r="T219" s="302"/>
      <c r="U219" s="302"/>
      <c r="V219" s="302"/>
      <c r="W219" s="302"/>
      <c r="X219" s="302"/>
      <c r="Y219" s="302"/>
      <c r="Z219" s="302"/>
      <c r="AA219" s="302"/>
      <c r="AB219" s="302"/>
      <c r="AC219" s="302"/>
      <c r="AD219" s="302"/>
      <c r="AE219" s="302"/>
      <c r="AF219" s="302"/>
      <c r="AG219" s="302"/>
      <c r="AH219" s="302"/>
      <c r="AI219" s="302"/>
      <c r="AJ219" s="302"/>
      <c r="AK219" s="302"/>
      <c r="AL219" s="302"/>
      <c r="AM219" s="302"/>
      <c r="AN219" s="302"/>
      <c r="AO219" s="302"/>
      <c r="AP219" s="302"/>
    </row>
    <row r="220" spans="3:42" ht="14.7" customHeight="1">
      <c r="C220" s="302"/>
      <c r="D220" s="302"/>
      <c r="E220" s="302"/>
      <c r="F220" s="302"/>
      <c r="G220" s="302"/>
      <c r="H220" s="302"/>
      <c r="I220" s="302"/>
      <c r="J220" s="302"/>
      <c r="K220" s="302"/>
      <c r="L220" s="302"/>
      <c r="M220" s="302"/>
      <c r="N220" s="302"/>
      <c r="O220" s="302"/>
      <c r="P220" s="302"/>
      <c r="Q220" s="302"/>
      <c r="R220" s="302"/>
      <c r="S220" s="302"/>
      <c r="T220" s="302"/>
      <c r="U220" s="302"/>
      <c r="V220" s="302"/>
      <c r="W220" s="302"/>
      <c r="X220" s="302"/>
      <c r="Y220" s="302"/>
      <c r="Z220" s="302"/>
      <c r="AA220" s="302"/>
      <c r="AB220" s="302"/>
      <c r="AC220" s="302"/>
      <c r="AD220" s="302"/>
      <c r="AE220" s="302"/>
      <c r="AF220" s="302"/>
      <c r="AG220" s="302"/>
      <c r="AH220" s="302"/>
      <c r="AI220" s="302"/>
      <c r="AJ220" s="302"/>
      <c r="AK220" s="302"/>
      <c r="AL220" s="302"/>
      <c r="AM220" s="302"/>
      <c r="AN220" s="302"/>
      <c r="AO220" s="302"/>
      <c r="AP220" s="302"/>
    </row>
  </sheetData>
  <mergeCells count="29">
    <mergeCell ref="A1:AK1"/>
    <mergeCell ref="A2:B2"/>
    <mergeCell ref="A3:B3"/>
    <mergeCell ref="A4:B4"/>
    <mergeCell ref="A5:B5"/>
    <mergeCell ref="C4:AK4"/>
    <mergeCell ref="C5:AK5"/>
    <mergeCell ref="C2:AK2"/>
    <mergeCell ref="C3:AK3"/>
    <mergeCell ref="A7:B7"/>
    <mergeCell ref="A45:B45"/>
    <mergeCell ref="A48:B48"/>
    <mergeCell ref="A67:B67"/>
    <mergeCell ref="A80:B80"/>
    <mergeCell ref="A83:B83"/>
    <mergeCell ref="A92:B92"/>
    <mergeCell ref="A97:B97"/>
    <mergeCell ref="A100:B100"/>
    <mergeCell ref="A101:B101"/>
    <mergeCell ref="A104:B104"/>
    <mergeCell ref="A117:B117"/>
    <mergeCell ref="A126:B126"/>
    <mergeCell ref="A129:B129"/>
    <mergeCell ref="A148:B148"/>
    <mergeCell ref="A167:B167"/>
    <mergeCell ref="A184:B184"/>
    <mergeCell ref="A187:B187"/>
    <mergeCell ref="C198:AF198"/>
    <mergeCell ref="C199:AF215"/>
  </mergeCells>
  <conditionalFormatting sqref="AH13 AH15 AH17 AH19 AH21 AH23 AH25 AH27 AH29 AH31 AH33 AH35 AH37 AH39 AH41 AH43 AH46 AH49 AH51 AH53 AH55 AH57 AH59 AH61 AH63 AH65 AH68 AH70 AH72 AH74 AH76 AH78 AH81 AH84 AH86 AH88 AH90 AH93 AH95 AH98 AH102 AH105 AH107 AH109 AH111 AH113 AH115 AH118 AH120 AH122 AH124 AH127 AH130 AH132 AH134 AH136 AH138 AH140 AH142 AH144 AH146 AH149 AH151 AH153 AH155 AH157 AH159 AH161 AH163 AH165 AH168 AH170 AH172 AH174 AH176 AH178 AH180 AH182 AH185 AH188">
    <cfRule type="cellIs" dxfId="1" priority="1" operator="lessThan">
      <formula>0.85</formula>
    </cfRule>
  </conditionalFormatting>
  <dataValidations count="1">
    <dataValidation type="list" showInputMessage="1" showErrorMessage="1" sqref="C13:AF13 C124:AF124 C127:AF127 C130:AF130 C134:AF134 C136:AF136 C118:AF118 C140:AF140 C142:AF142 C132:AF132 C144:AF144 C33:AF33 C46:AF46 C51:AF51 C53:AF53 C25:AF25 C57:AF57 C59:AF59 C49:AF49 C63:AF63 C65:AF65 C55:AF55 C70:AF70 C72:AF72 C61:AF61 C76:AF76 C78:AF78 C68:AF68 C81:AF81 C86:AF86 C88:AF88 C74:AF74 C90:AF90 C93:AF93 C95:AF95 C98:AF98 C102:AF102 C105:AF105 C107:AF107 C109:AF109 C111:AF111 C113:AF113 C115:AF115 C120:AF120 C84:AF84 C122:AF122 C35:AF35 C27:AF27 C37:AF37 C138:AF138 C41:AF41 C29:AF29 C15:AF15 C17:AF17 C19:AF19 C21:AF21 C23:AF23 C31:AF31 C39:AF39 C149:AF149 C151:AF151 C153:AF153 C155:AF155 C157:AF157 C159:AF159 C161:AF161 C163:AF163 C168:AF168 C165:AF165 C170:AF170 C182:AF182 C172:AF172 C174:AF174 C176:AF176 C178:AF178 C180:AF180 C185:AF185 C188:AF188 C146:AF146 C43:AF43">
      <formula1>"Met, Not Met, N/A"</formula1>
    </dataValidation>
  </dataValidations>
  <pageMargins left="0.7" right="0.7" top="0.75" bottom="0.75" header="0.3" footer="0.3"/>
  <pageSetup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tabSelected="1" zoomScaleNormal="100" workbookViewId="0">
      <selection activeCell="I3" sqref="I3"/>
    </sheetView>
  </sheetViews>
  <sheetFormatPr defaultRowHeight="14.4"/>
  <cols>
    <col min="1" max="1" width="22.88671875" customWidth="1"/>
    <col min="2" max="2" width="76.6640625" customWidth="1"/>
    <col min="3" max="3" width="8.33203125" customWidth="1"/>
    <col min="4" max="4" width="9.33203125" customWidth="1"/>
    <col min="5" max="5" width="8.33203125" customWidth="1"/>
    <col min="6" max="6" width="8.88671875" customWidth="1"/>
  </cols>
  <sheetData>
    <row r="1" spans="1:14" s="356" customFormat="1" ht="71.400000000000006" customHeight="1" thickBot="1">
      <c r="A1" s="352" t="s">
        <v>290</v>
      </c>
      <c r="B1" s="353"/>
      <c r="C1" s="354"/>
      <c r="D1" s="354"/>
      <c r="E1" s="354"/>
      <c r="F1" s="354"/>
      <c r="G1" s="355"/>
    </row>
    <row r="2" spans="1:14" ht="31.2" customHeight="1" thickBot="1">
      <c r="A2" s="90"/>
      <c r="B2" s="91" t="s">
        <v>317</v>
      </c>
      <c r="C2" s="92"/>
      <c r="D2" s="92"/>
      <c r="E2" s="92"/>
      <c r="F2" s="92"/>
      <c r="G2" s="93"/>
    </row>
    <row r="3" spans="1:14" ht="19.95" customHeight="1">
      <c r="A3" s="348"/>
      <c r="B3" s="348"/>
      <c r="C3" s="348"/>
      <c r="D3" s="348"/>
      <c r="E3" s="348"/>
      <c r="F3" s="348"/>
      <c r="G3" s="348"/>
    </row>
    <row r="4" spans="1:14" ht="19.95" customHeight="1">
      <c r="A4" s="80" t="s">
        <v>293</v>
      </c>
      <c r="B4" s="81" t="str">
        <f>IF('[1]Workbook Set-up'!B2="","",'[1]Workbook Set-up'!B2)</f>
        <v/>
      </c>
      <c r="C4" s="82"/>
      <c r="D4" s="82"/>
      <c r="E4" s="82"/>
      <c r="F4" s="82"/>
      <c r="G4" s="83"/>
    </row>
    <row r="5" spans="1:14" ht="15.6">
      <c r="A5" s="84" t="s">
        <v>321</v>
      </c>
      <c r="B5" s="79" t="str">
        <f>IF('[1]Workbook Set-up'!B3="","",'[1]Workbook Set-up'!B3)</f>
        <v/>
      </c>
      <c r="C5" s="85"/>
      <c r="D5" s="85"/>
      <c r="E5" s="85"/>
      <c r="F5" s="85"/>
      <c r="G5" s="86"/>
      <c r="H5" s="35"/>
      <c r="N5" s="37"/>
    </row>
    <row r="6" spans="1:14" ht="19.95" customHeight="1">
      <c r="A6" s="84" t="s">
        <v>296</v>
      </c>
      <c r="B6" s="79" t="str">
        <f>IF('[1]Workbook Set-up'!B8="","",'[1]Workbook Set-up'!B8)</f>
        <v/>
      </c>
      <c r="C6" s="85"/>
      <c r="D6" s="85"/>
      <c r="E6" s="85"/>
      <c r="F6" s="85"/>
      <c r="G6" s="86"/>
      <c r="H6" s="35"/>
      <c r="N6" s="37"/>
    </row>
    <row r="7" spans="1:14" ht="19.95" customHeight="1">
      <c r="A7" s="84" t="s">
        <v>297</v>
      </c>
      <c r="B7" s="79" t="str">
        <f>IF(AND('[1]Workbook Set-up'!$B$10="",'[1]Workbook Set-up'!$B$11=""),"",IF('[1]Workbook Set-up'!$B$10='[1]Workbook Set-up'!$B$11,TEXT('[1]Workbook Set-up'!$B$10,"m/d/yyyy"),IF('[1]Workbook Set-up'!$B$10&lt;&gt;'[1]Workbook Set-up'!$B$9,TEXT('[1]Workbook Set-up'!$B$10,"m/d/yyyy")&amp;" to "&amp;TEXT('[1]Workbook Set-up'!$B$11,"m/d/yyyy"),"")))</f>
        <v/>
      </c>
      <c r="C7" s="85"/>
      <c r="D7" s="85"/>
      <c r="E7" s="85"/>
      <c r="F7" s="85"/>
      <c r="G7" s="86"/>
      <c r="H7" s="35"/>
      <c r="N7" s="37"/>
    </row>
    <row r="8" spans="1:14" ht="19.95" customHeight="1">
      <c r="A8" s="84" t="s">
        <v>188</v>
      </c>
      <c r="B8" s="79" t="str">
        <f>IF('[1]Workbook Set-up'!B9="","",'[1]Workbook Set-up'!B9)</f>
        <v/>
      </c>
      <c r="C8" s="85"/>
      <c r="D8" s="85"/>
      <c r="E8" s="85"/>
      <c r="F8" s="85"/>
      <c r="G8" s="86"/>
      <c r="H8" s="35"/>
      <c r="N8" s="39"/>
    </row>
    <row r="9" spans="1:14" ht="18">
      <c r="A9" s="84" t="s">
        <v>191</v>
      </c>
      <c r="B9" s="87">
        <f>G280</f>
        <v>0</v>
      </c>
      <c r="C9" s="88"/>
      <c r="D9" s="88"/>
      <c r="E9" s="88"/>
      <c r="F9" s="88"/>
      <c r="G9" s="89"/>
      <c r="H9" s="35"/>
      <c r="N9" s="39"/>
    </row>
    <row r="10" spans="1:14" ht="16.2" thickBot="1">
      <c r="A10" s="97"/>
      <c r="B10" s="98"/>
      <c r="C10" s="98"/>
      <c r="D10" s="98"/>
      <c r="E10" s="98"/>
      <c r="F10" s="98"/>
      <c r="G10" s="98"/>
      <c r="H10" s="35"/>
      <c r="N10" s="39"/>
    </row>
    <row r="11" spans="1:14" ht="16.2" thickBot="1">
      <c r="A11" s="90"/>
      <c r="B11" s="91" t="s">
        <v>357</v>
      </c>
      <c r="C11" s="92"/>
      <c r="D11" s="92"/>
      <c r="E11" s="92"/>
      <c r="F11" s="92"/>
      <c r="G11" s="93"/>
      <c r="H11" s="35"/>
      <c r="N11" s="39"/>
    </row>
    <row r="12" spans="1:14" ht="15.6">
      <c r="A12" s="97"/>
      <c r="B12" s="98"/>
      <c r="C12" s="98"/>
      <c r="D12" s="98"/>
      <c r="E12" s="98"/>
      <c r="F12" s="98"/>
      <c r="G12" s="98"/>
      <c r="H12" s="35"/>
      <c r="N12" s="39"/>
    </row>
    <row r="13" spans="1:14" ht="15.6">
      <c r="A13" s="97" t="s">
        <v>358</v>
      </c>
      <c r="B13" s="98"/>
      <c r="C13" s="98"/>
      <c r="D13" s="98"/>
      <c r="E13" s="98"/>
      <c r="F13" s="98"/>
      <c r="G13" s="98"/>
      <c r="H13" s="35"/>
      <c r="N13" s="39"/>
    </row>
    <row r="14" spans="1:14" ht="15.6">
      <c r="A14" s="116"/>
      <c r="B14" s="116"/>
      <c r="C14" s="116"/>
      <c r="D14" s="116"/>
      <c r="E14" s="116"/>
      <c r="F14" s="116"/>
      <c r="G14" s="98"/>
      <c r="H14" s="35"/>
      <c r="N14" s="39"/>
    </row>
    <row r="15" spans="1:14" ht="66.599999999999994" thickBot="1">
      <c r="A15" s="117" t="s">
        <v>359</v>
      </c>
      <c r="B15" s="118"/>
      <c r="C15" s="119" t="s">
        <v>360</v>
      </c>
      <c r="D15" s="120" t="s">
        <v>187</v>
      </c>
      <c r="E15" s="120" t="s">
        <v>185</v>
      </c>
      <c r="F15" s="120" t="s">
        <v>186</v>
      </c>
      <c r="G15" s="121" t="s">
        <v>74</v>
      </c>
      <c r="H15" s="35"/>
      <c r="N15" s="39"/>
    </row>
    <row r="16" spans="1:14" ht="16.2" thickTop="1">
      <c r="A16" s="8" t="s">
        <v>59</v>
      </c>
      <c r="B16" s="1"/>
      <c r="C16" s="122">
        <f>C61</f>
        <v>0</v>
      </c>
      <c r="D16" s="122">
        <f>D61</f>
        <v>0</v>
      </c>
      <c r="E16" s="122">
        <f>E61</f>
        <v>0</v>
      </c>
      <c r="F16" s="122">
        <f>F61</f>
        <v>0</v>
      </c>
      <c r="G16" s="123">
        <f t="shared" ref="G16:G39" si="0">IF(SUM(E16:F16)=0,0,E16/SUM(E16:F16))</f>
        <v>0</v>
      </c>
      <c r="H16" s="35"/>
      <c r="N16" s="39"/>
    </row>
    <row r="17" spans="1:14" ht="15.6">
      <c r="A17" s="126" t="s">
        <v>60</v>
      </c>
      <c r="B17" s="54"/>
      <c r="C17" s="124">
        <f>C74</f>
        <v>0</v>
      </c>
      <c r="D17" s="124">
        <f>D74</f>
        <v>0</v>
      </c>
      <c r="E17" s="124">
        <f>E74</f>
        <v>0</v>
      </c>
      <c r="F17" s="124">
        <f>F74</f>
        <v>0</v>
      </c>
      <c r="G17" s="123">
        <f t="shared" si="0"/>
        <v>0</v>
      </c>
      <c r="H17" s="35"/>
      <c r="N17" s="39"/>
    </row>
    <row r="18" spans="1:14" ht="15.6">
      <c r="A18" s="104" t="s">
        <v>374</v>
      </c>
      <c r="B18" s="10"/>
      <c r="C18" s="124">
        <f>C82</f>
        <v>0</v>
      </c>
      <c r="D18" s="124">
        <f>D82</f>
        <v>0</v>
      </c>
      <c r="E18" s="124">
        <f>E82</f>
        <v>0</v>
      </c>
      <c r="F18" s="124">
        <f>F82</f>
        <v>0</v>
      </c>
      <c r="G18" s="123">
        <f t="shared" si="0"/>
        <v>0</v>
      </c>
      <c r="H18" s="35"/>
      <c r="N18" s="39"/>
    </row>
    <row r="19" spans="1:14" ht="15.6">
      <c r="A19" s="104" t="s">
        <v>61</v>
      </c>
      <c r="B19" s="10"/>
      <c r="C19" s="124">
        <f>C85</f>
        <v>0</v>
      </c>
      <c r="D19" s="124">
        <f>D86</f>
        <v>0</v>
      </c>
      <c r="E19" s="124">
        <f>E86</f>
        <v>0</v>
      </c>
      <c r="F19" s="124">
        <f>F86</f>
        <v>0</v>
      </c>
      <c r="G19" s="123">
        <f t="shared" si="0"/>
        <v>0</v>
      </c>
      <c r="H19" s="35"/>
      <c r="N19" s="39"/>
    </row>
    <row r="20" spans="1:14" ht="15.6">
      <c r="A20" s="104" t="s">
        <v>62</v>
      </c>
      <c r="B20" s="10"/>
      <c r="C20" s="124">
        <f>C97</f>
        <v>0</v>
      </c>
      <c r="D20" s="124">
        <f>D97</f>
        <v>0</v>
      </c>
      <c r="E20" s="124">
        <f>E97</f>
        <v>0</v>
      </c>
      <c r="F20" s="124">
        <f>F97</f>
        <v>0</v>
      </c>
      <c r="G20" s="123">
        <f t="shared" si="0"/>
        <v>0</v>
      </c>
      <c r="H20" s="35"/>
      <c r="N20" s="39"/>
    </row>
    <row r="21" spans="1:14" ht="15.6">
      <c r="A21" s="104" t="s">
        <v>63</v>
      </c>
      <c r="B21" s="10"/>
      <c r="C21" s="124">
        <f>C103</f>
        <v>0</v>
      </c>
      <c r="D21" s="124">
        <f>D103</f>
        <v>0</v>
      </c>
      <c r="E21" s="124">
        <f>E103</f>
        <v>0</v>
      </c>
      <c r="F21" s="124">
        <f>F103</f>
        <v>0</v>
      </c>
      <c r="G21" s="123">
        <f t="shared" si="0"/>
        <v>0</v>
      </c>
      <c r="H21" s="35"/>
      <c r="N21" s="39"/>
    </row>
    <row r="22" spans="1:14" ht="16.2" thickBot="1">
      <c r="A22" s="104" t="s">
        <v>375</v>
      </c>
      <c r="B22" s="10"/>
      <c r="C22" s="125">
        <f>C117</f>
        <v>0</v>
      </c>
      <c r="D22" s="125">
        <f>D117</f>
        <v>0</v>
      </c>
      <c r="E22" s="125">
        <f>E117</f>
        <v>0</v>
      </c>
      <c r="F22" s="125">
        <f>F117</f>
        <v>0</v>
      </c>
      <c r="G22" s="123">
        <f t="shared" si="0"/>
        <v>0</v>
      </c>
      <c r="H22" s="35"/>
      <c r="N22" s="39"/>
    </row>
    <row r="23" spans="1:14" ht="16.2" thickTop="1">
      <c r="A23" s="104" t="s">
        <v>64</v>
      </c>
      <c r="B23" s="10"/>
      <c r="C23" s="122">
        <f>C122</f>
        <v>0</v>
      </c>
      <c r="D23" s="122">
        <f>D122</f>
        <v>0</v>
      </c>
      <c r="E23" s="122">
        <f>E122</f>
        <v>0</v>
      </c>
      <c r="F23" s="122">
        <f>F122</f>
        <v>0</v>
      </c>
      <c r="G23" s="123">
        <f t="shared" si="0"/>
        <v>0</v>
      </c>
      <c r="H23" s="35"/>
      <c r="N23" s="39"/>
    </row>
    <row r="24" spans="1:14" ht="15.6">
      <c r="A24" s="104" t="s">
        <v>65</v>
      </c>
      <c r="B24" s="10"/>
      <c r="C24" s="124">
        <f>C128</f>
        <v>0</v>
      </c>
      <c r="D24" s="124">
        <f>D128</f>
        <v>0</v>
      </c>
      <c r="E24" s="124">
        <f>E128</f>
        <v>0</v>
      </c>
      <c r="F24" s="124">
        <f>F128</f>
        <v>0</v>
      </c>
      <c r="G24" s="123">
        <f t="shared" si="0"/>
        <v>0</v>
      </c>
      <c r="H24" s="35"/>
      <c r="N24" s="39"/>
    </row>
    <row r="25" spans="1:14" ht="15.6">
      <c r="A25" s="104" t="s">
        <v>66</v>
      </c>
      <c r="B25" s="10"/>
      <c r="C25" s="124">
        <f>C135</f>
        <v>0</v>
      </c>
      <c r="D25" s="124">
        <f>D135</f>
        <v>0</v>
      </c>
      <c r="E25" s="124">
        <f>E135</f>
        <v>0</v>
      </c>
      <c r="F25" s="124">
        <f>F135</f>
        <v>0</v>
      </c>
      <c r="G25" s="123">
        <f t="shared" si="0"/>
        <v>0</v>
      </c>
      <c r="H25" s="35"/>
      <c r="N25" s="39"/>
    </row>
    <row r="26" spans="1:14" ht="15.6">
      <c r="A26" s="104" t="s">
        <v>67</v>
      </c>
      <c r="B26" s="10"/>
      <c r="C26" s="124">
        <f>C142</f>
        <v>0</v>
      </c>
      <c r="D26" s="124">
        <f>D142</f>
        <v>0</v>
      </c>
      <c r="E26" s="124">
        <f>E142</f>
        <v>0</v>
      </c>
      <c r="F26" s="124">
        <f>F142</f>
        <v>0</v>
      </c>
      <c r="G26" s="123">
        <f t="shared" si="0"/>
        <v>0</v>
      </c>
      <c r="H26" s="35"/>
      <c r="N26" s="39"/>
    </row>
    <row r="27" spans="1:14" ht="15.6">
      <c r="A27" s="104" t="s">
        <v>68</v>
      </c>
      <c r="B27" s="10"/>
      <c r="C27" s="124">
        <f>C150</f>
        <v>0</v>
      </c>
      <c r="D27" s="124">
        <f>D150</f>
        <v>0</v>
      </c>
      <c r="E27" s="124">
        <f>E150</f>
        <v>0</v>
      </c>
      <c r="F27" s="124">
        <f>F150</f>
        <v>0</v>
      </c>
      <c r="G27" s="123">
        <f t="shared" si="0"/>
        <v>0</v>
      </c>
      <c r="H27" s="35"/>
      <c r="N27" s="39"/>
    </row>
    <row r="28" spans="1:14" ht="15.6">
      <c r="A28" s="104" t="s">
        <v>69</v>
      </c>
      <c r="B28" s="10"/>
      <c r="C28" s="124">
        <f>C155</f>
        <v>0</v>
      </c>
      <c r="D28" s="124">
        <f>D155</f>
        <v>0</v>
      </c>
      <c r="E28" s="124">
        <f>E155</f>
        <v>0</v>
      </c>
      <c r="F28" s="124">
        <f>F155</f>
        <v>0</v>
      </c>
      <c r="G28" s="123">
        <f t="shared" si="0"/>
        <v>0</v>
      </c>
      <c r="H28" s="35"/>
      <c r="N28" s="39"/>
    </row>
    <row r="29" spans="1:14" ht="16.2" thickBot="1">
      <c r="A29" s="104" t="s">
        <v>70</v>
      </c>
      <c r="B29" s="10"/>
      <c r="C29" s="125">
        <f>C161</f>
        <v>0</v>
      </c>
      <c r="D29" s="125">
        <f>D161</f>
        <v>0</v>
      </c>
      <c r="E29" s="125">
        <f>E161</f>
        <v>0</v>
      </c>
      <c r="F29" s="125">
        <f>F161</f>
        <v>0</v>
      </c>
      <c r="G29" s="123">
        <f t="shared" si="0"/>
        <v>0</v>
      </c>
      <c r="H29" s="35"/>
      <c r="N29" s="39"/>
    </row>
    <row r="30" spans="1:14" ht="16.2" thickTop="1">
      <c r="A30" s="104" t="s">
        <v>71</v>
      </c>
      <c r="B30" s="10"/>
      <c r="C30" s="122">
        <f>C167</f>
        <v>0</v>
      </c>
      <c r="D30" s="122">
        <f>D167</f>
        <v>0</v>
      </c>
      <c r="E30" s="122">
        <f>E167</f>
        <v>0</v>
      </c>
      <c r="F30" s="122">
        <f>F167</f>
        <v>0</v>
      </c>
      <c r="G30" s="123">
        <f t="shared" si="0"/>
        <v>0</v>
      </c>
      <c r="H30" s="35"/>
      <c r="N30" s="39"/>
    </row>
    <row r="31" spans="1:14" ht="15.6">
      <c r="A31" s="104" t="s">
        <v>72</v>
      </c>
      <c r="B31" s="10"/>
      <c r="C31" s="124">
        <f>C179</f>
        <v>0</v>
      </c>
      <c r="D31" s="124">
        <f>D179</f>
        <v>0</v>
      </c>
      <c r="E31" s="124">
        <f>E179</f>
        <v>0</v>
      </c>
      <c r="F31" s="124">
        <f>F179</f>
        <v>0</v>
      </c>
      <c r="G31" s="123">
        <f t="shared" si="0"/>
        <v>0</v>
      </c>
      <c r="H31" s="35"/>
      <c r="N31" s="39"/>
    </row>
    <row r="32" spans="1:14" ht="15.6">
      <c r="A32" s="104" t="s">
        <v>78</v>
      </c>
      <c r="B32" s="10"/>
      <c r="C32" s="124">
        <f>C194</f>
        <v>0</v>
      </c>
      <c r="D32" s="124">
        <f>D194</f>
        <v>0</v>
      </c>
      <c r="E32" s="124">
        <f>E194</f>
        <v>0</v>
      </c>
      <c r="F32" s="124">
        <f>F194</f>
        <v>0</v>
      </c>
      <c r="G32" s="123">
        <f t="shared" si="0"/>
        <v>0</v>
      </c>
      <c r="H32" s="35"/>
      <c r="N32" s="39"/>
    </row>
    <row r="33" spans="1:14" ht="15.6">
      <c r="A33" s="104" t="s">
        <v>160</v>
      </c>
      <c r="B33" s="10"/>
      <c r="C33" s="124">
        <f>C199</f>
        <v>0</v>
      </c>
      <c r="D33" s="124">
        <f>D199</f>
        <v>0</v>
      </c>
      <c r="E33" s="124">
        <f>E199</f>
        <v>0</v>
      </c>
      <c r="F33" s="124">
        <f>F199</f>
        <v>0</v>
      </c>
      <c r="G33" s="123">
        <f t="shared" si="0"/>
        <v>0</v>
      </c>
      <c r="H33" s="35"/>
      <c r="N33" s="39"/>
    </row>
    <row r="34" spans="1:14" ht="15.6">
      <c r="A34" s="104" t="s">
        <v>79</v>
      </c>
      <c r="B34" s="19"/>
      <c r="C34" s="124">
        <f>C206</f>
        <v>0</v>
      </c>
      <c r="D34" s="124">
        <f>D206</f>
        <v>0</v>
      </c>
      <c r="E34" s="124">
        <f>E206</f>
        <v>0</v>
      </c>
      <c r="F34" s="124">
        <f>F206</f>
        <v>0</v>
      </c>
      <c r="G34" s="123">
        <f t="shared" si="0"/>
        <v>0</v>
      </c>
      <c r="H34" s="35"/>
      <c r="N34" s="39"/>
    </row>
    <row r="35" spans="1:14" ht="15.6">
      <c r="A35" s="104" t="s">
        <v>80</v>
      </c>
      <c r="B35" s="10"/>
      <c r="C35" s="124">
        <f>C213</f>
        <v>0</v>
      </c>
      <c r="D35" s="124">
        <f>D213</f>
        <v>0</v>
      </c>
      <c r="E35" s="124">
        <f>E213</f>
        <v>0</v>
      </c>
      <c r="F35" s="124">
        <f>F213</f>
        <v>0</v>
      </c>
      <c r="G35" s="123">
        <f t="shared" si="0"/>
        <v>0</v>
      </c>
      <c r="H35" s="35"/>
      <c r="N35" s="39"/>
    </row>
    <row r="36" spans="1:14" ht="16.2" thickBot="1">
      <c r="A36" s="104" t="s">
        <v>180</v>
      </c>
      <c r="B36" s="10"/>
      <c r="C36" s="125">
        <f>C225</f>
        <v>0</v>
      </c>
      <c r="D36" s="125">
        <f>D225</f>
        <v>0</v>
      </c>
      <c r="E36" s="125">
        <f>E225</f>
        <v>0</v>
      </c>
      <c r="F36" s="125">
        <f>F225</f>
        <v>0</v>
      </c>
      <c r="G36" s="123">
        <f t="shared" si="0"/>
        <v>0</v>
      </c>
      <c r="H36" s="35"/>
      <c r="N36" s="39"/>
    </row>
    <row r="37" spans="1:14" ht="16.2" thickTop="1">
      <c r="A37" s="104" t="s">
        <v>354</v>
      </c>
      <c r="B37" s="10"/>
      <c r="C37" s="124">
        <f>C239</f>
        <v>0</v>
      </c>
      <c r="D37" s="124">
        <f>D239</f>
        <v>0</v>
      </c>
      <c r="E37" s="124">
        <f>E239</f>
        <v>0</v>
      </c>
      <c r="F37" s="124">
        <f>F239</f>
        <v>0</v>
      </c>
      <c r="G37" s="123">
        <f t="shared" si="0"/>
        <v>0</v>
      </c>
      <c r="H37" s="35"/>
      <c r="N37" s="39"/>
    </row>
    <row r="38" spans="1:14" ht="15.6">
      <c r="A38" s="104" t="s">
        <v>376</v>
      </c>
      <c r="B38" s="10"/>
      <c r="C38" s="124">
        <f>C250</f>
        <v>0</v>
      </c>
      <c r="D38" s="124">
        <f>D250</f>
        <v>0</v>
      </c>
      <c r="E38" s="124">
        <f>E250</f>
        <v>0</v>
      </c>
      <c r="F38" s="124">
        <f>F250</f>
        <v>0</v>
      </c>
      <c r="G38" s="123">
        <f t="shared" si="0"/>
        <v>0</v>
      </c>
      <c r="H38" s="35"/>
      <c r="N38" s="39"/>
    </row>
    <row r="39" spans="1:14" ht="15.6">
      <c r="A39" s="104" t="s">
        <v>356</v>
      </c>
      <c r="B39" s="10"/>
      <c r="C39" s="124">
        <f>C262</f>
        <v>0</v>
      </c>
      <c r="D39" s="124">
        <f>D262</f>
        <v>0</v>
      </c>
      <c r="E39" s="124">
        <f>E262</f>
        <v>0</v>
      </c>
      <c r="F39" s="124">
        <f>F262</f>
        <v>0</v>
      </c>
      <c r="G39" s="123">
        <f t="shared" si="0"/>
        <v>0</v>
      </c>
      <c r="H39" s="35"/>
      <c r="N39" s="39"/>
    </row>
    <row r="40" spans="1:14" ht="15.6">
      <c r="A40" s="140" t="s">
        <v>378</v>
      </c>
      <c r="B40" s="10"/>
      <c r="C40" s="124">
        <f>C268</f>
        <v>0</v>
      </c>
      <c r="D40" s="124">
        <f>D268</f>
        <v>0</v>
      </c>
      <c r="E40" s="124">
        <f>E268</f>
        <v>0</v>
      </c>
      <c r="F40" s="124">
        <f>F268</f>
        <v>0</v>
      </c>
      <c r="G40" s="149">
        <f>G268</f>
        <v>0</v>
      </c>
      <c r="H40" s="35"/>
      <c r="N40" s="39"/>
    </row>
    <row r="41" spans="1:14" ht="15.6">
      <c r="A41" s="140" t="s">
        <v>382</v>
      </c>
      <c r="B41" s="10"/>
      <c r="C41" s="124">
        <f>C277</f>
        <v>0</v>
      </c>
      <c r="D41" s="124">
        <f>D277</f>
        <v>0</v>
      </c>
      <c r="E41" s="124">
        <f>E277</f>
        <v>0</v>
      </c>
      <c r="F41" s="124">
        <f>F277</f>
        <v>0</v>
      </c>
      <c r="G41" s="149">
        <f>G277</f>
        <v>0</v>
      </c>
      <c r="H41" s="35"/>
      <c r="N41" s="39"/>
    </row>
    <row r="42" spans="1:14" ht="16.2" thickBot="1">
      <c r="A42" s="97"/>
      <c r="B42" s="130" t="s">
        <v>360</v>
      </c>
      <c r="C42" s="31">
        <f>SUM(C16:C41)</f>
        <v>0</v>
      </c>
      <c r="D42" s="31">
        <f>SUM(D16:D41)</f>
        <v>0</v>
      </c>
      <c r="E42" s="31">
        <f>SUM(E16:E41)</f>
        <v>0</v>
      </c>
      <c r="F42" s="31">
        <f>SUM(F16:F41)</f>
        <v>0</v>
      </c>
      <c r="G42" s="32">
        <f>IF(SUM(E42:F42)=0,0,E42/SUM(E42:F42))</f>
        <v>0</v>
      </c>
      <c r="H42" s="35"/>
      <c r="N42" s="39"/>
    </row>
    <row r="43" spans="1:14" ht="18">
      <c r="A43" s="97" t="s">
        <v>331</v>
      </c>
      <c r="B43" s="127"/>
      <c r="C43" s="3"/>
      <c r="D43" s="3"/>
      <c r="E43" s="3"/>
      <c r="F43" s="3"/>
      <c r="G43" s="128"/>
      <c r="H43" s="35"/>
      <c r="N43" s="39"/>
    </row>
    <row r="44" spans="1:14" ht="15.6">
      <c r="A44" s="97" t="s">
        <v>332</v>
      </c>
      <c r="B44" s="98"/>
      <c r="C44" s="98"/>
      <c r="D44" s="98"/>
      <c r="E44" s="98"/>
      <c r="F44" s="98"/>
      <c r="G44" s="98"/>
      <c r="H44" s="35"/>
      <c r="N44" s="39"/>
    </row>
    <row r="45" spans="1:14" ht="15.6">
      <c r="A45" s="102" t="s">
        <v>333</v>
      </c>
      <c r="B45" s="103"/>
      <c r="C45" s="103"/>
      <c r="D45" s="103"/>
      <c r="E45" s="103"/>
      <c r="F45" s="103"/>
      <c r="G45" s="103"/>
      <c r="H45" s="35"/>
      <c r="N45" s="39"/>
    </row>
    <row r="46" spans="1:14" ht="15.6">
      <c r="A46" s="99" t="s">
        <v>334</v>
      </c>
      <c r="B46" s="100"/>
      <c r="C46" s="100"/>
      <c r="D46" s="100"/>
      <c r="E46" s="100"/>
      <c r="F46" s="100"/>
      <c r="G46" s="100"/>
      <c r="H46" s="35"/>
      <c r="N46" s="39"/>
    </row>
    <row r="47" spans="1:14" ht="15.6">
      <c r="A47" s="97" t="s">
        <v>335</v>
      </c>
      <c r="B47" s="98"/>
      <c r="C47" s="98"/>
      <c r="D47" s="98"/>
      <c r="E47" s="98"/>
      <c r="F47" s="98"/>
      <c r="G47" s="98"/>
      <c r="H47" s="35"/>
      <c r="N47" s="39"/>
    </row>
    <row r="48" spans="1:14" ht="18">
      <c r="A48" s="101"/>
      <c r="B48" s="101"/>
      <c r="C48" s="101"/>
      <c r="D48" s="101"/>
      <c r="E48" s="101"/>
      <c r="F48" s="101"/>
      <c r="G48" s="101"/>
      <c r="H48" s="36"/>
      <c r="N48" s="78"/>
    </row>
    <row r="49" spans="1:7" ht="21">
      <c r="A49" s="349" t="s">
        <v>190</v>
      </c>
      <c r="B49" s="350"/>
      <c r="C49" s="350"/>
      <c r="D49" s="350"/>
      <c r="E49" s="350"/>
      <c r="F49" s="350"/>
      <c r="G49" s="351"/>
    </row>
    <row r="51" spans="1:7" ht="43.2">
      <c r="C51" s="21" t="s">
        <v>189</v>
      </c>
      <c r="D51" s="22" t="s">
        <v>187</v>
      </c>
      <c r="E51" s="22" t="s">
        <v>185</v>
      </c>
      <c r="F51" s="22" t="s">
        <v>186</v>
      </c>
      <c r="G51" s="22" t="s">
        <v>74</v>
      </c>
    </row>
    <row r="52" spans="1:7">
      <c r="A52" s="1" t="s">
        <v>59</v>
      </c>
      <c r="B52" s="1"/>
      <c r="C52" s="29"/>
      <c r="D52" s="30"/>
      <c r="E52" s="30"/>
      <c r="F52" s="30"/>
      <c r="G52" s="30"/>
    </row>
    <row r="53" spans="1:7" ht="27.6">
      <c r="A53" s="16">
        <v>1.1000000000000001</v>
      </c>
      <c r="B53" s="17" t="s">
        <v>0</v>
      </c>
      <c r="C53" s="4">
        <f>E53+F53</f>
        <v>0</v>
      </c>
      <c r="D53" s="4">
        <f>'Post-Payment Review Tool'!AK9</f>
        <v>0</v>
      </c>
      <c r="E53" s="4">
        <f>'Post-Payment Review Tool'!AG9</f>
        <v>0</v>
      </c>
      <c r="F53" s="4">
        <f>'Post-Payment Review Tool'!AI9</f>
        <v>0</v>
      </c>
      <c r="G53" s="27">
        <f>'Post-Payment Review Tool'!AH9</f>
        <v>0</v>
      </c>
    </row>
    <row r="54" spans="1:7" ht="27.6">
      <c r="A54" s="12">
        <v>1.2</v>
      </c>
      <c r="B54" s="18" t="s">
        <v>1</v>
      </c>
      <c r="C54" s="4">
        <f t="shared" ref="C54:C60" si="1">E54+F54</f>
        <v>0</v>
      </c>
      <c r="D54" s="4">
        <f>'Post-Payment Review Tool'!AK10</f>
        <v>0</v>
      </c>
      <c r="E54" s="4">
        <f>'Post-Payment Review Tool'!AG10</f>
        <v>0</v>
      </c>
      <c r="F54" s="4">
        <f>'Post-Payment Review Tool'!AI10</f>
        <v>0</v>
      </c>
      <c r="G54" s="27">
        <f>'Post-Payment Review Tool'!AH10</f>
        <v>0</v>
      </c>
    </row>
    <row r="55" spans="1:7" ht="27.6">
      <c r="A55" s="12">
        <v>1.3</v>
      </c>
      <c r="B55" s="18" t="s">
        <v>2</v>
      </c>
      <c r="C55" s="4">
        <f t="shared" si="1"/>
        <v>0</v>
      </c>
      <c r="D55" s="4">
        <f>'Post-Payment Review Tool'!AK11</f>
        <v>0</v>
      </c>
      <c r="E55" s="4">
        <f>'Post-Payment Review Tool'!AG11</f>
        <v>0</v>
      </c>
      <c r="F55" s="4">
        <f>'Post-Payment Review Tool'!AI11</f>
        <v>0</v>
      </c>
      <c r="G55" s="27">
        <f>'Post-Payment Review Tool'!AH11</f>
        <v>0</v>
      </c>
    </row>
    <row r="56" spans="1:7" ht="27.6">
      <c r="A56" s="12">
        <v>1.4</v>
      </c>
      <c r="B56" s="18" t="s">
        <v>362</v>
      </c>
      <c r="C56" s="4">
        <f t="shared" si="1"/>
        <v>0</v>
      </c>
      <c r="D56" s="4">
        <f>'Post-Payment Review Tool'!AK12</f>
        <v>0</v>
      </c>
      <c r="E56" s="4">
        <f>'Post-Payment Review Tool'!AG12</f>
        <v>0</v>
      </c>
      <c r="F56" s="4">
        <f>'Post-Payment Review Tool'!AI12</f>
        <v>0</v>
      </c>
      <c r="G56" s="27">
        <f>'Post-Payment Review Tool'!AH12</f>
        <v>0</v>
      </c>
    </row>
    <row r="57" spans="1:7" ht="41.4">
      <c r="A57" s="12">
        <v>1.5</v>
      </c>
      <c r="B57" s="38" t="s">
        <v>363</v>
      </c>
      <c r="C57" s="4">
        <f t="shared" si="1"/>
        <v>0</v>
      </c>
      <c r="D57" s="4">
        <f>'Post-Payment Review Tool'!AK13</f>
        <v>0</v>
      </c>
      <c r="E57" s="4">
        <f>'Post-Payment Review Tool'!AG13</f>
        <v>0</v>
      </c>
      <c r="F57" s="4">
        <f>'Post-Payment Review Tool'!AI13</f>
        <v>0</v>
      </c>
      <c r="G57" s="27">
        <f>'Post-Payment Review Tool'!AH13</f>
        <v>0</v>
      </c>
    </row>
    <row r="58" spans="1:7">
      <c r="A58" s="12">
        <v>1.6</v>
      </c>
      <c r="B58" s="38" t="s">
        <v>193</v>
      </c>
      <c r="C58" s="4">
        <f t="shared" si="1"/>
        <v>0</v>
      </c>
      <c r="D58" s="4">
        <f>'Post-Payment Review Tool'!AK14</f>
        <v>0</v>
      </c>
      <c r="E58" s="4">
        <f>'Post-Payment Review Tool'!AG14</f>
        <v>0</v>
      </c>
      <c r="F58" s="4">
        <f>'Post-Payment Review Tool'!AI14</f>
        <v>0</v>
      </c>
      <c r="G58" s="27">
        <f>'Post-Payment Review Tool'!AH14</f>
        <v>0</v>
      </c>
    </row>
    <row r="59" spans="1:7" ht="55.2">
      <c r="A59" s="12">
        <v>1.7</v>
      </c>
      <c r="B59" s="38" t="s">
        <v>364</v>
      </c>
      <c r="C59" s="4">
        <f t="shared" si="1"/>
        <v>0</v>
      </c>
      <c r="D59" s="4">
        <f>'Post-Payment Review Tool'!AK15</f>
        <v>0</v>
      </c>
      <c r="E59" s="4">
        <f>'Post-Payment Review Tool'!AG15</f>
        <v>0</v>
      </c>
      <c r="F59" s="4">
        <f>'Post-Payment Review Tool'!AI15</f>
        <v>0</v>
      </c>
      <c r="G59" s="27">
        <f>'Post-Payment Review Tool'!AH15</f>
        <v>0</v>
      </c>
    </row>
    <row r="60" spans="1:7" ht="27.6">
      <c r="A60" s="12">
        <v>1.8</v>
      </c>
      <c r="B60" s="38" t="s">
        <v>365</v>
      </c>
      <c r="C60" s="4">
        <f t="shared" si="1"/>
        <v>0</v>
      </c>
      <c r="D60" s="4">
        <f>'Post-Payment Review Tool'!AK16</f>
        <v>0</v>
      </c>
      <c r="E60" s="4">
        <f>'Post-Payment Review Tool'!AG16</f>
        <v>0</v>
      </c>
      <c r="F60" s="4">
        <f>'Post-Payment Review Tool'!AI16</f>
        <v>0</v>
      </c>
      <c r="G60" s="27">
        <f>'Post-Payment Review Tool'!AH16</f>
        <v>0</v>
      </c>
    </row>
    <row r="61" spans="1:7">
      <c r="A61" s="56"/>
      <c r="B61" s="63" t="s">
        <v>284</v>
      </c>
      <c r="C61" s="68">
        <f>SUM(C53:C60)</f>
        <v>0</v>
      </c>
      <c r="D61" s="68">
        <f>SUM(D53:D60)</f>
        <v>0</v>
      </c>
      <c r="E61" s="68">
        <f>SUM(E53:E60)</f>
        <v>0</v>
      </c>
      <c r="F61" s="68">
        <f>SUM(F53:F60)</f>
        <v>0</v>
      </c>
      <c r="G61" s="69">
        <f>IF(SUM(E61:F61)=0,0,E61/SUM(E61:F61))</f>
        <v>0</v>
      </c>
    </row>
    <row r="62" spans="1:7">
      <c r="A62" s="61"/>
      <c r="B62" s="62"/>
      <c r="C62" s="58"/>
      <c r="D62" s="58"/>
      <c r="E62" s="58"/>
      <c r="F62" s="58"/>
      <c r="G62" s="59"/>
    </row>
    <row r="63" spans="1:7">
      <c r="A63" s="53" t="s">
        <v>60</v>
      </c>
      <c r="B63" s="54"/>
      <c r="C63" s="55"/>
      <c r="D63" s="55"/>
      <c r="E63" s="55"/>
      <c r="F63" s="55"/>
      <c r="G63" s="55"/>
    </row>
    <row r="64" spans="1:7">
      <c r="A64" s="12">
        <v>2.1</v>
      </c>
      <c r="B64" s="18" t="s">
        <v>3</v>
      </c>
      <c r="C64" s="4">
        <f>E64+F64</f>
        <v>0</v>
      </c>
      <c r="D64" s="4">
        <f>'Post-Payment Review Tool'!AK18</f>
        <v>0</v>
      </c>
      <c r="E64" s="4">
        <f>'Post-Payment Review Tool'!AG18</f>
        <v>0</v>
      </c>
      <c r="F64" s="4">
        <f>'Post-Payment Review Tool'!AI18</f>
        <v>0</v>
      </c>
      <c r="G64" s="27">
        <f>'Post-Payment Review Tool'!AH18</f>
        <v>0</v>
      </c>
    </row>
    <row r="65" spans="1:7" ht="27.6">
      <c r="A65" s="12">
        <v>2.2000000000000002</v>
      </c>
      <c r="B65" s="18" t="s">
        <v>4</v>
      </c>
      <c r="C65" s="4">
        <f t="shared" ref="C65:C73" si="2">E65+F65</f>
        <v>0</v>
      </c>
      <c r="D65" s="4">
        <f>'Post-Payment Review Tool'!AK19</f>
        <v>0</v>
      </c>
      <c r="E65" s="4">
        <f>'Post-Payment Review Tool'!AG19</f>
        <v>0</v>
      </c>
      <c r="F65" s="4">
        <f>'Post-Payment Review Tool'!AI19</f>
        <v>0</v>
      </c>
      <c r="G65" s="27">
        <f>'Post-Payment Review Tool'!AH19</f>
        <v>0</v>
      </c>
    </row>
    <row r="66" spans="1:7">
      <c r="A66" s="12">
        <v>2.2999999999999998</v>
      </c>
      <c r="B66" s="18" t="s">
        <v>5</v>
      </c>
      <c r="C66" s="4">
        <f t="shared" si="2"/>
        <v>0</v>
      </c>
      <c r="D66" s="4">
        <f>'Post-Payment Review Tool'!AK20</f>
        <v>0</v>
      </c>
      <c r="E66" s="4">
        <f>'Post-Payment Review Tool'!AG20</f>
        <v>0</v>
      </c>
      <c r="F66" s="4">
        <f>'Post-Payment Review Tool'!AI20</f>
        <v>0</v>
      </c>
      <c r="G66" s="27">
        <f>'Post-Payment Review Tool'!AH20</f>
        <v>0</v>
      </c>
    </row>
    <row r="67" spans="1:7">
      <c r="A67" s="12">
        <v>2.4</v>
      </c>
      <c r="B67" s="18" t="s">
        <v>6</v>
      </c>
      <c r="C67" s="4">
        <f t="shared" si="2"/>
        <v>0</v>
      </c>
      <c r="D67" s="4">
        <f>'Post-Payment Review Tool'!AK21</f>
        <v>0</v>
      </c>
      <c r="E67" s="4">
        <f>'Post-Payment Review Tool'!AG21</f>
        <v>0</v>
      </c>
      <c r="F67" s="4">
        <f>'Post-Payment Review Tool'!AI21</f>
        <v>0</v>
      </c>
      <c r="G67" s="27">
        <f>'Post-Payment Review Tool'!AH21</f>
        <v>0</v>
      </c>
    </row>
    <row r="68" spans="1:7">
      <c r="A68" s="12">
        <v>2.5</v>
      </c>
      <c r="B68" s="18" t="s">
        <v>7</v>
      </c>
      <c r="C68" s="4">
        <f t="shared" si="2"/>
        <v>0</v>
      </c>
      <c r="D68" s="4">
        <f>'Post-Payment Review Tool'!AK22</f>
        <v>0</v>
      </c>
      <c r="E68" s="4">
        <f>'Post-Payment Review Tool'!AG22</f>
        <v>0</v>
      </c>
      <c r="F68" s="4">
        <f>'Post-Payment Review Tool'!AI22</f>
        <v>0</v>
      </c>
      <c r="G68" s="27">
        <f>'Post-Payment Review Tool'!AH22</f>
        <v>0</v>
      </c>
    </row>
    <row r="69" spans="1:7" ht="41.4">
      <c r="A69" s="12">
        <v>2.6</v>
      </c>
      <c r="B69" s="18" t="s">
        <v>10</v>
      </c>
      <c r="C69" s="4">
        <f t="shared" si="2"/>
        <v>0</v>
      </c>
      <c r="D69" s="4">
        <f>'Post-Payment Review Tool'!AK23</f>
        <v>0</v>
      </c>
      <c r="E69" s="4">
        <f>'Post-Payment Review Tool'!AG23</f>
        <v>0</v>
      </c>
      <c r="F69" s="4">
        <f>'Post-Payment Review Tool'!AI23</f>
        <v>0</v>
      </c>
      <c r="G69" s="27">
        <f>'Post-Payment Review Tool'!AH23</f>
        <v>0</v>
      </c>
    </row>
    <row r="70" spans="1:7">
      <c r="A70" s="12">
        <v>2.7</v>
      </c>
      <c r="B70" s="18" t="s">
        <v>8</v>
      </c>
      <c r="C70" s="4">
        <f t="shared" si="2"/>
        <v>0</v>
      </c>
      <c r="D70" s="4">
        <f>'Post-Payment Review Tool'!AK24</f>
        <v>0</v>
      </c>
      <c r="E70" s="4">
        <f>'Post-Payment Review Tool'!AG24</f>
        <v>0</v>
      </c>
      <c r="F70" s="4">
        <f>'Post-Payment Review Tool'!AI24</f>
        <v>0</v>
      </c>
      <c r="G70" s="27">
        <f>'Post-Payment Review Tool'!AH24</f>
        <v>0</v>
      </c>
    </row>
    <row r="71" spans="1:7">
      <c r="A71" s="12">
        <v>2.8</v>
      </c>
      <c r="B71" s="18" t="s">
        <v>9</v>
      </c>
      <c r="C71" s="4">
        <f t="shared" si="2"/>
        <v>0</v>
      </c>
      <c r="D71" s="4">
        <f>'Post-Payment Review Tool'!AK25</f>
        <v>0</v>
      </c>
      <c r="E71" s="4">
        <f>'Post-Payment Review Tool'!AG25</f>
        <v>0</v>
      </c>
      <c r="F71" s="4">
        <f>'Post-Payment Review Tool'!AI25</f>
        <v>0</v>
      </c>
      <c r="G71" s="27">
        <f>'Post-Payment Review Tool'!AH25</f>
        <v>0</v>
      </c>
    </row>
    <row r="72" spans="1:7" ht="41.4">
      <c r="A72" s="12">
        <v>2.9</v>
      </c>
      <c r="B72" s="18" t="s">
        <v>81</v>
      </c>
      <c r="C72" s="4">
        <f t="shared" si="2"/>
        <v>0</v>
      </c>
      <c r="D72" s="4">
        <f>'Post-Payment Review Tool'!AK26</f>
        <v>0</v>
      </c>
      <c r="E72" s="4">
        <f>'Post-Payment Review Tool'!AG26</f>
        <v>0</v>
      </c>
      <c r="F72" s="4">
        <f>'Post-Payment Review Tool'!AI26</f>
        <v>0</v>
      </c>
      <c r="G72" s="27">
        <f>'Post-Payment Review Tool'!AH26</f>
        <v>0</v>
      </c>
    </row>
    <row r="73" spans="1:7">
      <c r="A73" s="13">
        <v>2.1</v>
      </c>
      <c r="B73" s="18" t="s">
        <v>82</v>
      </c>
      <c r="C73" s="4">
        <f t="shared" si="2"/>
        <v>0</v>
      </c>
      <c r="D73" s="4">
        <f>'Post-Payment Review Tool'!AK27</f>
        <v>0</v>
      </c>
      <c r="E73" s="4">
        <f>'Post-Payment Review Tool'!AG27</f>
        <v>0</v>
      </c>
      <c r="F73" s="4">
        <f>'Post-Payment Review Tool'!AI27</f>
        <v>0</v>
      </c>
      <c r="G73" s="27">
        <f>'Post-Payment Review Tool'!AH27</f>
        <v>0</v>
      </c>
    </row>
    <row r="74" spans="1:7">
      <c r="A74" s="64"/>
      <c r="B74" s="50" t="s">
        <v>284</v>
      </c>
      <c r="C74" s="66">
        <f>SUM(C64:C73)</f>
        <v>0</v>
      </c>
      <c r="D74" s="66">
        <f>SUM(D64:D73)</f>
        <v>0</v>
      </c>
      <c r="E74" s="66">
        <f>SUM(E64:E73)</f>
        <v>0</v>
      </c>
      <c r="F74" s="66">
        <f>SUM(F64:F73)</f>
        <v>0</v>
      </c>
      <c r="G74" s="67">
        <f>IF(SUM(E74:F74)=0,0,E74/SUM(E74:F74))</f>
        <v>0</v>
      </c>
    </row>
    <row r="75" spans="1:7">
      <c r="A75" s="65"/>
      <c r="B75" s="52"/>
      <c r="C75" s="58"/>
      <c r="D75" s="58"/>
      <c r="E75" s="58"/>
      <c r="F75" s="58"/>
      <c r="G75" s="60"/>
    </row>
    <row r="76" spans="1:7">
      <c r="A76" s="11" t="s">
        <v>336</v>
      </c>
      <c r="B76" s="10"/>
      <c r="C76" s="5"/>
      <c r="D76" s="5"/>
      <c r="E76" s="5"/>
      <c r="F76" s="5"/>
      <c r="G76" s="5"/>
    </row>
    <row r="77" spans="1:7" ht="27.6">
      <c r="A77" s="12">
        <v>3.1</v>
      </c>
      <c r="B77" s="18" t="s">
        <v>11</v>
      </c>
      <c r="C77" s="4">
        <f>E77+F77</f>
        <v>0</v>
      </c>
      <c r="D77" s="4">
        <f>'Post-Payment Review Tool'!AK29</f>
        <v>0</v>
      </c>
      <c r="E77" s="4">
        <f>'Post-Payment Review Tool'!AG29</f>
        <v>0</v>
      </c>
      <c r="F77" s="4">
        <f>'Post-Payment Review Tool'!AI29</f>
        <v>0</v>
      </c>
      <c r="G77" s="27">
        <f>'Post-Payment Review Tool'!AH29</f>
        <v>0</v>
      </c>
    </row>
    <row r="78" spans="1:7">
      <c r="A78" s="12">
        <v>3.2</v>
      </c>
      <c r="B78" s="18" t="s">
        <v>12</v>
      </c>
      <c r="C78" s="4">
        <f>E78+F78</f>
        <v>0</v>
      </c>
      <c r="D78" s="4">
        <f>'Post-Payment Review Tool'!AK30</f>
        <v>0</v>
      </c>
      <c r="E78" s="4">
        <f>'Post-Payment Review Tool'!AG30</f>
        <v>0</v>
      </c>
      <c r="F78" s="4">
        <f>'Post-Payment Review Tool'!AI30</f>
        <v>0</v>
      </c>
      <c r="G78" s="27">
        <f>'Post-Payment Review Tool'!AH30</f>
        <v>0</v>
      </c>
    </row>
    <row r="79" spans="1:7" ht="27.6">
      <c r="A79" s="12">
        <v>3.3</v>
      </c>
      <c r="B79" s="18" t="s">
        <v>13</v>
      </c>
      <c r="C79" s="4">
        <f>E79+F79</f>
        <v>0</v>
      </c>
      <c r="D79" s="4">
        <f>'Post-Payment Review Tool'!AK31</f>
        <v>0</v>
      </c>
      <c r="E79" s="4">
        <f>'Post-Payment Review Tool'!AG31</f>
        <v>0</v>
      </c>
      <c r="F79" s="4">
        <f>'Post-Payment Review Tool'!AI31</f>
        <v>0</v>
      </c>
      <c r="G79" s="27">
        <f>'Post-Payment Review Tool'!AH31</f>
        <v>0</v>
      </c>
    </row>
    <row r="80" spans="1:7" ht="41.4">
      <c r="A80" s="12">
        <v>3.4</v>
      </c>
      <c r="B80" s="18" t="s">
        <v>14</v>
      </c>
      <c r="C80" s="4">
        <f>E80+F80</f>
        <v>0</v>
      </c>
      <c r="D80" s="4">
        <f>'Post-Payment Review Tool'!AK32</f>
        <v>0</v>
      </c>
      <c r="E80" s="4">
        <f>'Post-Payment Review Tool'!AG32</f>
        <v>0</v>
      </c>
      <c r="F80" s="4">
        <f>'Post-Payment Review Tool'!AI32</f>
        <v>0</v>
      </c>
      <c r="G80" s="27">
        <f>'Post-Payment Review Tool'!AH32</f>
        <v>0</v>
      </c>
    </row>
    <row r="81" spans="1:7" ht="69">
      <c r="A81" s="12">
        <v>3.5</v>
      </c>
      <c r="B81" s="18" t="s">
        <v>15</v>
      </c>
      <c r="C81" s="4">
        <f>E81+F81</f>
        <v>0</v>
      </c>
      <c r="D81" s="4">
        <f>'Post-Payment Review Tool'!AK33</f>
        <v>0</v>
      </c>
      <c r="E81" s="4">
        <f>'Post-Payment Review Tool'!AG33</f>
        <v>0</v>
      </c>
      <c r="F81" s="4">
        <f>'Post-Payment Review Tool'!AI33</f>
        <v>0</v>
      </c>
      <c r="G81" s="27">
        <f>'Post-Payment Review Tool'!AH33</f>
        <v>0</v>
      </c>
    </row>
    <row r="82" spans="1:7">
      <c r="A82" s="56"/>
      <c r="B82" s="51" t="s">
        <v>284</v>
      </c>
      <c r="C82" s="66">
        <f>SUM(C77:C81)</f>
        <v>0</v>
      </c>
      <c r="D82" s="66">
        <f>SUM(D77:D81)</f>
        <v>0</v>
      </c>
      <c r="E82" s="66">
        <f>SUM(E77:E81)</f>
        <v>0</v>
      </c>
      <c r="F82" s="66">
        <f>SUM(F77:F81)</f>
        <v>0</v>
      </c>
      <c r="G82" s="67">
        <f>IF(SUM(E82:F82)=0,0,E82/SUM(E82:F82))</f>
        <v>0</v>
      </c>
    </row>
    <row r="83" spans="1:7">
      <c r="A83" s="71"/>
      <c r="B83" s="70"/>
      <c r="C83" s="72"/>
      <c r="D83" s="57"/>
      <c r="E83" s="57"/>
      <c r="F83" s="57"/>
      <c r="G83" s="73"/>
    </row>
    <row r="84" spans="1:7">
      <c r="A84" s="11" t="s">
        <v>61</v>
      </c>
      <c r="B84" s="10"/>
      <c r="C84" s="5"/>
      <c r="D84" s="5"/>
      <c r="E84" s="5"/>
      <c r="F84" s="5"/>
      <c r="G84" s="5"/>
    </row>
    <row r="85" spans="1:7">
      <c r="A85" s="12">
        <v>4.0999999999999996</v>
      </c>
      <c r="B85" s="18" t="s">
        <v>16</v>
      </c>
      <c r="C85" s="4">
        <f>E85+F85</f>
        <v>0</v>
      </c>
      <c r="D85" s="4">
        <f>'Post-Payment Review Tool'!AK35</f>
        <v>0</v>
      </c>
      <c r="E85" s="4">
        <f>'Post-Payment Review Tool'!AG35</f>
        <v>0</v>
      </c>
      <c r="F85" s="4">
        <f>'Post-Payment Review Tool'!AI35</f>
        <v>0</v>
      </c>
      <c r="G85" s="27">
        <f>'Post-Payment Review Tool'!AH35</f>
        <v>0</v>
      </c>
    </row>
    <row r="86" spans="1:7">
      <c r="A86" s="56"/>
      <c r="B86" s="75" t="s">
        <v>284</v>
      </c>
      <c r="C86" s="66">
        <f>SUM(C85:C85)</f>
        <v>0</v>
      </c>
      <c r="D86" s="66">
        <f>SUM(D85:D85)</f>
        <v>0</v>
      </c>
      <c r="E86" s="66">
        <f>SUM(E85:E85)</f>
        <v>0</v>
      </c>
      <c r="F86" s="66">
        <f>SUM(F85:F85)</f>
        <v>0</v>
      </c>
      <c r="G86" s="67">
        <f>IF(SUM(E86:F86)=0,0,E86/SUM(E86:F86))</f>
        <v>0</v>
      </c>
    </row>
    <row r="87" spans="1:7">
      <c r="A87" s="71"/>
      <c r="B87" s="76"/>
      <c r="C87" s="74"/>
      <c r="D87" s="74"/>
      <c r="E87" s="74"/>
      <c r="F87" s="74"/>
      <c r="G87" s="77"/>
    </row>
    <row r="88" spans="1:7">
      <c r="A88" s="11" t="s">
        <v>62</v>
      </c>
      <c r="B88" s="10"/>
      <c r="C88" s="5"/>
      <c r="D88" s="5"/>
      <c r="E88" s="5"/>
      <c r="F88" s="5"/>
      <c r="G88" s="5"/>
    </row>
    <row r="89" spans="1:7" ht="41.4">
      <c r="A89" s="12">
        <v>5.0999999999999996</v>
      </c>
      <c r="B89" s="18" t="s">
        <v>17</v>
      </c>
      <c r="C89" s="4">
        <f>E89+F89</f>
        <v>0</v>
      </c>
      <c r="D89" s="4">
        <f>'Post-Payment Review Tool'!AK37</f>
        <v>0</v>
      </c>
      <c r="E89" s="4">
        <f>'Post-Payment Review Tool'!AG37</f>
        <v>0</v>
      </c>
      <c r="F89" s="4">
        <f>'Post-Payment Review Tool'!AI37</f>
        <v>0</v>
      </c>
      <c r="G89" s="27">
        <f>'Post-Payment Review Tool'!AH37</f>
        <v>0</v>
      </c>
    </row>
    <row r="90" spans="1:7" ht="27.6">
      <c r="A90" s="12">
        <v>5.2</v>
      </c>
      <c r="B90" s="18" t="s">
        <v>83</v>
      </c>
      <c r="C90" s="4">
        <f t="shared" ref="C90:C95" si="3">E90+F90</f>
        <v>0</v>
      </c>
      <c r="D90" s="4">
        <f>'Post-Payment Review Tool'!AK38</f>
        <v>0</v>
      </c>
      <c r="E90" s="4">
        <f>'Post-Payment Review Tool'!AG38</f>
        <v>0</v>
      </c>
      <c r="F90" s="4">
        <f>'Post-Payment Review Tool'!AI38</f>
        <v>0</v>
      </c>
      <c r="G90" s="27">
        <f>'Post-Payment Review Tool'!AH38</f>
        <v>0</v>
      </c>
    </row>
    <row r="91" spans="1:7">
      <c r="A91" s="12">
        <v>5.3</v>
      </c>
      <c r="B91" s="18" t="s">
        <v>84</v>
      </c>
      <c r="C91" s="4">
        <f t="shared" si="3"/>
        <v>0</v>
      </c>
      <c r="D91" s="4">
        <f>'Post-Payment Review Tool'!AK39</f>
        <v>0</v>
      </c>
      <c r="E91" s="4">
        <f>'Post-Payment Review Tool'!AG39</f>
        <v>0</v>
      </c>
      <c r="F91" s="4">
        <f>'Post-Payment Review Tool'!AI39</f>
        <v>0</v>
      </c>
      <c r="G91" s="27">
        <f>'Post-Payment Review Tool'!AH39</f>
        <v>0</v>
      </c>
    </row>
    <row r="92" spans="1:7">
      <c r="A92" s="12">
        <v>5.4</v>
      </c>
      <c r="B92" s="18" t="s">
        <v>85</v>
      </c>
      <c r="C92" s="4">
        <f t="shared" si="3"/>
        <v>0</v>
      </c>
      <c r="D92" s="4">
        <f>'Post-Payment Review Tool'!AK40</f>
        <v>0</v>
      </c>
      <c r="E92" s="4">
        <f>'Post-Payment Review Tool'!AG40</f>
        <v>0</v>
      </c>
      <c r="F92" s="4">
        <f>'Post-Payment Review Tool'!AI40</f>
        <v>0</v>
      </c>
      <c r="G92" s="27">
        <f>'Post-Payment Review Tool'!AH40</f>
        <v>0</v>
      </c>
    </row>
    <row r="93" spans="1:7" ht="27.6">
      <c r="A93" s="12">
        <v>5.5</v>
      </c>
      <c r="B93" s="18" t="s">
        <v>182</v>
      </c>
      <c r="C93" s="4">
        <f t="shared" si="3"/>
        <v>0</v>
      </c>
      <c r="D93" s="4">
        <f>'Post-Payment Review Tool'!AK41</f>
        <v>0</v>
      </c>
      <c r="E93" s="4">
        <f>'Post-Payment Review Tool'!AG41</f>
        <v>0</v>
      </c>
      <c r="F93" s="4">
        <f>'Post-Payment Review Tool'!AI41</f>
        <v>0</v>
      </c>
      <c r="G93" s="27">
        <f>'Post-Payment Review Tool'!AH41</f>
        <v>0</v>
      </c>
    </row>
    <row r="94" spans="1:7">
      <c r="A94" s="12">
        <v>5.6</v>
      </c>
      <c r="B94" s="18" t="s">
        <v>86</v>
      </c>
      <c r="C94" s="4">
        <f t="shared" si="3"/>
        <v>0</v>
      </c>
      <c r="D94" s="4">
        <f>'Post-Payment Review Tool'!AK42</f>
        <v>0</v>
      </c>
      <c r="E94" s="4">
        <f>'Post-Payment Review Tool'!AG42</f>
        <v>0</v>
      </c>
      <c r="F94" s="4">
        <f>'Post-Payment Review Tool'!AI42</f>
        <v>0</v>
      </c>
      <c r="G94" s="27">
        <f>'Post-Payment Review Tool'!AH42</f>
        <v>0</v>
      </c>
    </row>
    <row r="95" spans="1:7" ht="55.2">
      <c r="A95" s="12">
        <v>5.7</v>
      </c>
      <c r="B95" s="18" t="s">
        <v>19</v>
      </c>
      <c r="C95" s="4">
        <f t="shared" si="3"/>
        <v>0</v>
      </c>
      <c r="D95" s="4">
        <f>'Post-Payment Review Tool'!AK43</f>
        <v>0</v>
      </c>
      <c r="E95" s="4">
        <f>'Post-Payment Review Tool'!AG43</f>
        <v>0</v>
      </c>
      <c r="F95" s="4">
        <f>'Post-Payment Review Tool'!AI43</f>
        <v>0</v>
      </c>
      <c r="G95" s="27">
        <f>'Post-Payment Review Tool'!AH43</f>
        <v>0</v>
      </c>
    </row>
    <row r="96" spans="1:7">
      <c r="A96" s="12">
        <v>5.8</v>
      </c>
      <c r="B96" s="18" t="s">
        <v>20</v>
      </c>
      <c r="C96" s="4">
        <f>E96+F96</f>
        <v>0</v>
      </c>
      <c r="D96" s="4">
        <f>'Post-Payment Review Tool'!AK44</f>
        <v>0</v>
      </c>
      <c r="E96" s="4">
        <f>'Post-Payment Review Tool'!AG44</f>
        <v>0</v>
      </c>
      <c r="F96" s="4">
        <f>'Post-Payment Review Tool'!AI44</f>
        <v>0</v>
      </c>
      <c r="G96" s="27">
        <f>'Post-Payment Review Tool'!AH44</f>
        <v>0</v>
      </c>
    </row>
    <row r="97" spans="1:7">
      <c r="A97" s="12"/>
      <c r="B97" s="51" t="s">
        <v>284</v>
      </c>
      <c r="C97" s="66">
        <f>SUM(C89:C96)</f>
        <v>0</v>
      </c>
      <c r="D97" s="66">
        <f>SUM(D89:D96)</f>
        <v>0</v>
      </c>
      <c r="E97" s="66">
        <f>SUM(E89:E96)</f>
        <v>0</v>
      </c>
      <c r="F97" s="66">
        <f>SUM(F89:F96)</f>
        <v>0</v>
      </c>
      <c r="G97" s="67">
        <f>IF(SUM(E97:F97)=0,0,E97/SUM(E97:F97))</f>
        <v>0</v>
      </c>
    </row>
    <row r="98" spans="1:7">
      <c r="A98" s="12"/>
      <c r="B98" s="18"/>
      <c r="C98" s="4"/>
      <c r="D98" s="4"/>
      <c r="E98" s="4"/>
      <c r="F98" s="4"/>
      <c r="G98" s="27"/>
    </row>
    <row r="99" spans="1:7">
      <c r="A99" s="11" t="s">
        <v>63</v>
      </c>
      <c r="B99" s="10"/>
      <c r="C99" s="5"/>
      <c r="D99" s="5"/>
      <c r="E99" s="5"/>
      <c r="F99" s="5"/>
      <c r="G99" s="5"/>
    </row>
    <row r="100" spans="1:7">
      <c r="A100" s="12">
        <v>6.1</v>
      </c>
      <c r="B100" s="18" t="s">
        <v>87</v>
      </c>
      <c r="C100" s="4">
        <f>E100+F100</f>
        <v>0</v>
      </c>
      <c r="D100" s="4">
        <f>'Post-Payment Review Tool'!AK46</f>
        <v>0</v>
      </c>
      <c r="E100" s="4">
        <f>'Post-Payment Review Tool'!AG46</f>
        <v>0</v>
      </c>
      <c r="F100" s="4">
        <f>'Post-Payment Review Tool'!AI46</f>
        <v>0</v>
      </c>
      <c r="G100" s="27">
        <f>'Post-Payment Review Tool'!AH46</f>
        <v>0</v>
      </c>
    </row>
    <row r="101" spans="1:7">
      <c r="A101" s="12">
        <v>6.2</v>
      </c>
      <c r="B101" s="18" t="s">
        <v>21</v>
      </c>
      <c r="C101" s="4">
        <f>E101+F101</f>
        <v>0</v>
      </c>
      <c r="D101" s="4">
        <f>'Post-Payment Review Tool'!AK47</f>
        <v>0</v>
      </c>
      <c r="E101" s="4">
        <f>'Post-Payment Review Tool'!AG47</f>
        <v>0</v>
      </c>
      <c r="F101" s="4">
        <f>'Post-Payment Review Tool'!AI47</f>
        <v>0</v>
      </c>
      <c r="G101" s="27">
        <f>'Post-Payment Review Tool'!AH47</f>
        <v>0</v>
      </c>
    </row>
    <row r="102" spans="1:7" ht="40.5" customHeight="1">
      <c r="A102" s="12">
        <v>6.3</v>
      </c>
      <c r="B102" s="132" t="s">
        <v>373</v>
      </c>
      <c r="C102" s="4">
        <f>E102+F102</f>
        <v>0</v>
      </c>
      <c r="D102" s="4">
        <f>'Post-Payment Review Tool'!AK48</f>
        <v>0</v>
      </c>
      <c r="E102" s="4">
        <f>'Post-Payment Review Tool'!AG48</f>
        <v>0</v>
      </c>
      <c r="F102" s="4">
        <f>'Post-Payment Review Tool'!AI48</f>
        <v>0</v>
      </c>
      <c r="G102" s="27">
        <f>'Post-Payment Review Tool'!AH48</f>
        <v>0</v>
      </c>
    </row>
    <row r="103" spans="1:7">
      <c r="A103" s="12"/>
      <c r="B103" s="51" t="s">
        <v>284</v>
      </c>
      <c r="C103" s="66">
        <f>SUM(C100:C102)</f>
        <v>0</v>
      </c>
      <c r="D103" s="66">
        <f>SUM(D100:D102)</f>
        <v>0</v>
      </c>
      <c r="E103" s="66">
        <f>SUM(E100:E102)</f>
        <v>0</v>
      </c>
      <c r="F103" s="66">
        <f>SUM(F100:F102)</f>
        <v>0</v>
      </c>
      <c r="G103" s="67">
        <f>IF(SUM(E103:F103)=0,0,E103/SUM(E103:F103))</f>
        <v>0</v>
      </c>
    </row>
    <row r="104" spans="1:7">
      <c r="A104" s="12"/>
      <c r="B104" s="18"/>
      <c r="C104" s="4"/>
      <c r="D104" s="4"/>
      <c r="E104" s="4"/>
      <c r="F104" s="4"/>
      <c r="G104" s="27"/>
    </row>
    <row r="105" spans="1:7">
      <c r="A105" s="11" t="s">
        <v>161</v>
      </c>
      <c r="B105" s="10"/>
      <c r="C105" s="5"/>
      <c r="D105" s="5"/>
      <c r="E105" s="5"/>
      <c r="F105" s="5"/>
      <c r="G105" s="5"/>
    </row>
    <row r="106" spans="1:7" ht="27.6">
      <c r="A106" s="12">
        <v>7.1</v>
      </c>
      <c r="B106" s="18" t="s">
        <v>88</v>
      </c>
      <c r="C106" s="4">
        <f>E106+F106</f>
        <v>0</v>
      </c>
      <c r="D106" s="4">
        <f>'Post-Payment Review Tool'!AK50</f>
        <v>0</v>
      </c>
      <c r="E106" s="4">
        <f>'Post-Payment Review Tool'!AG50</f>
        <v>0</v>
      </c>
      <c r="F106" s="4">
        <f>'Post-Payment Review Tool'!AI50</f>
        <v>0</v>
      </c>
      <c r="G106" s="27">
        <f>'Post-Payment Review Tool'!AH50</f>
        <v>0</v>
      </c>
    </row>
    <row r="107" spans="1:7" ht="27.6">
      <c r="A107" s="12">
        <v>7.2</v>
      </c>
      <c r="B107" s="18" t="s">
        <v>22</v>
      </c>
      <c r="C107" s="4">
        <f t="shared" ref="C107:C116" si="4">E107+F107</f>
        <v>0</v>
      </c>
      <c r="D107" s="4">
        <f>'Post-Payment Review Tool'!AK51</f>
        <v>0</v>
      </c>
      <c r="E107" s="4">
        <f>'Post-Payment Review Tool'!AG51</f>
        <v>0</v>
      </c>
      <c r="F107" s="4">
        <f>'Post-Payment Review Tool'!AI51</f>
        <v>0</v>
      </c>
      <c r="G107" s="27">
        <f>'Post-Payment Review Tool'!AH51</f>
        <v>0</v>
      </c>
    </row>
    <row r="108" spans="1:7" ht="96.6">
      <c r="A108" s="12">
        <v>7.3</v>
      </c>
      <c r="B108" s="18" t="s">
        <v>23</v>
      </c>
      <c r="C108" s="4">
        <f t="shared" si="4"/>
        <v>0</v>
      </c>
      <c r="D108" s="4">
        <f>'Post-Payment Review Tool'!AK52</f>
        <v>0</v>
      </c>
      <c r="E108" s="4">
        <f>'Post-Payment Review Tool'!AG52</f>
        <v>0</v>
      </c>
      <c r="F108" s="4">
        <f>'Post-Payment Review Tool'!AI52</f>
        <v>0</v>
      </c>
      <c r="G108" s="27">
        <f>'Post-Payment Review Tool'!AH52</f>
        <v>0</v>
      </c>
    </row>
    <row r="109" spans="1:7" ht="69">
      <c r="A109" s="12">
        <v>7.4</v>
      </c>
      <c r="B109" s="18" t="s">
        <v>24</v>
      </c>
      <c r="C109" s="4">
        <f t="shared" si="4"/>
        <v>0</v>
      </c>
      <c r="D109" s="4">
        <f>'Post-Payment Review Tool'!AK53</f>
        <v>0</v>
      </c>
      <c r="E109" s="4">
        <f>'Post-Payment Review Tool'!AG53</f>
        <v>0</v>
      </c>
      <c r="F109" s="4">
        <f>'Post-Payment Review Tool'!AI53</f>
        <v>0</v>
      </c>
      <c r="G109" s="27">
        <f>'Post-Payment Review Tool'!AH53</f>
        <v>0</v>
      </c>
    </row>
    <row r="110" spans="1:7" ht="69">
      <c r="A110" s="12">
        <v>7.5</v>
      </c>
      <c r="B110" s="18" t="s">
        <v>25</v>
      </c>
      <c r="C110" s="4">
        <f t="shared" si="4"/>
        <v>0</v>
      </c>
      <c r="D110" s="4">
        <f>'Post-Payment Review Tool'!AK54</f>
        <v>0</v>
      </c>
      <c r="E110" s="4">
        <f>'Post-Payment Review Tool'!AG54</f>
        <v>0</v>
      </c>
      <c r="F110" s="4">
        <f>'Post-Payment Review Tool'!AI54</f>
        <v>0</v>
      </c>
      <c r="G110" s="27">
        <f>'Post-Payment Review Tool'!AH54</f>
        <v>0</v>
      </c>
    </row>
    <row r="111" spans="1:7">
      <c r="A111" s="12">
        <v>7.6</v>
      </c>
      <c r="B111" s="18" t="s">
        <v>26</v>
      </c>
      <c r="C111" s="4">
        <f t="shared" si="4"/>
        <v>0</v>
      </c>
      <c r="D111" s="4">
        <f>'Post-Payment Review Tool'!AK55</f>
        <v>0</v>
      </c>
      <c r="E111" s="4">
        <f>'Post-Payment Review Tool'!AG55</f>
        <v>0</v>
      </c>
      <c r="F111" s="4">
        <f>'Post-Payment Review Tool'!AI55</f>
        <v>0</v>
      </c>
      <c r="G111" s="27">
        <f>'Post-Payment Review Tool'!AH55</f>
        <v>0</v>
      </c>
    </row>
    <row r="112" spans="1:7">
      <c r="A112" s="12">
        <v>7.7</v>
      </c>
      <c r="B112" s="18" t="s">
        <v>89</v>
      </c>
      <c r="C112" s="4">
        <f t="shared" si="4"/>
        <v>0</v>
      </c>
      <c r="D112" s="4">
        <f>'Post-Payment Review Tool'!AK56</f>
        <v>0</v>
      </c>
      <c r="E112" s="4">
        <f>'Post-Payment Review Tool'!AG56</f>
        <v>0</v>
      </c>
      <c r="F112" s="4">
        <f>'Post-Payment Review Tool'!AI56</f>
        <v>0</v>
      </c>
      <c r="G112" s="27">
        <f>'Post-Payment Review Tool'!AH56</f>
        <v>0</v>
      </c>
    </row>
    <row r="113" spans="1:7" ht="27.6">
      <c r="A113" s="12">
        <v>7.8</v>
      </c>
      <c r="B113" s="18" t="s">
        <v>18</v>
      </c>
      <c r="C113" s="4">
        <f t="shared" si="4"/>
        <v>0</v>
      </c>
      <c r="D113" s="4">
        <f>'Post-Payment Review Tool'!AK57</f>
        <v>0</v>
      </c>
      <c r="E113" s="4">
        <f>'Post-Payment Review Tool'!AG57</f>
        <v>0</v>
      </c>
      <c r="F113" s="4">
        <f>'Post-Payment Review Tool'!AI57</f>
        <v>0</v>
      </c>
      <c r="G113" s="27">
        <f>'Post-Payment Review Tool'!AH57</f>
        <v>0</v>
      </c>
    </row>
    <row r="114" spans="1:7">
      <c r="A114" s="12">
        <v>7.9</v>
      </c>
      <c r="B114" s="18" t="s">
        <v>27</v>
      </c>
      <c r="C114" s="4">
        <f t="shared" si="4"/>
        <v>0</v>
      </c>
      <c r="D114" s="4">
        <f>'Post-Payment Review Tool'!AK58</f>
        <v>0</v>
      </c>
      <c r="E114" s="4">
        <f>'Post-Payment Review Tool'!AG58</f>
        <v>0</v>
      </c>
      <c r="F114" s="4">
        <f>'Post-Payment Review Tool'!AI58</f>
        <v>0</v>
      </c>
      <c r="G114" s="27">
        <f>'Post-Payment Review Tool'!AH58</f>
        <v>0</v>
      </c>
    </row>
    <row r="115" spans="1:7">
      <c r="A115" s="13">
        <v>7.1</v>
      </c>
      <c r="B115" s="18" t="s">
        <v>20</v>
      </c>
      <c r="C115" s="4">
        <f t="shared" si="4"/>
        <v>0</v>
      </c>
      <c r="D115" s="4">
        <f>'Post-Payment Review Tool'!AK59</f>
        <v>0</v>
      </c>
      <c r="E115" s="4">
        <f>'Post-Payment Review Tool'!AG59</f>
        <v>0</v>
      </c>
      <c r="F115" s="4">
        <f>'Post-Payment Review Tool'!AI59</f>
        <v>0</v>
      </c>
      <c r="G115" s="27">
        <f>'Post-Payment Review Tool'!AH59</f>
        <v>0</v>
      </c>
    </row>
    <row r="116" spans="1:7" ht="41.4">
      <c r="A116" s="64">
        <v>7.11</v>
      </c>
      <c r="B116" s="133" t="s">
        <v>373</v>
      </c>
      <c r="C116" s="4">
        <f t="shared" si="4"/>
        <v>0</v>
      </c>
      <c r="D116" s="4">
        <f>'Post-Payment Review Tool'!AK60</f>
        <v>0</v>
      </c>
      <c r="E116" s="4">
        <f>'Post-Payment Review Tool'!AG60</f>
        <v>0</v>
      </c>
      <c r="F116" s="4">
        <f>'Post-Payment Review Tool'!AI60</f>
        <v>0</v>
      </c>
      <c r="G116" s="27">
        <f>'Post-Payment Review Tool'!AH60</f>
        <v>0</v>
      </c>
    </row>
    <row r="117" spans="1:7">
      <c r="A117" s="56"/>
      <c r="B117" s="63" t="s">
        <v>284</v>
      </c>
      <c r="C117" s="68">
        <f>SUM(C109:C116)</f>
        <v>0</v>
      </c>
      <c r="D117" s="68">
        <f>SUM(D109:D116)</f>
        <v>0</v>
      </c>
      <c r="E117" s="68">
        <f>SUM(E109:E116)</f>
        <v>0</v>
      </c>
      <c r="F117" s="68">
        <f>SUM(F109:F116)</f>
        <v>0</v>
      </c>
      <c r="G117" s="69">
        <f>IF(SUM(E117:F117)=0,0,E117/SUM(E117:F117))</f>
        <v>0</v>
      </c>
    </row>
    <row r="118" spans="1:7">
      <c r="A118" s="61"/>
      <c r="B118" s="62"/>
      <c r="C118" s="58"/>
      <c r="D118" s="58"/>
      <c r="E118" s="58"/>
      <c r="F118" s="58"/>
      <c r="G118" s="59"/>
    </row>
    <row r="119" spans="1:7">
      <c r="A119" s="11" t="s">
        <v>64</v>
      </c>
      <c r="B119" s="10"/>
      <c r="C119" s="5"/>
      <c r="D119" s="5"/>
      <c r="E119" s="5"/>
      <c r="F119" s="5"/>
      <c r="G119" s="5"/>
    </row>
    <row r="120" spans="1:7" ht="55.2">
      <c r="A120" s="12">
        <v>8.1</v>
      </c>
      <c r="B120" s="18" t="s">
        <v>28</v>
      </c>
      <c r="C120" s="4">
        <f>E120+F120</f>
        <v>0</v>
      </c>
      <c r="D120" s="4">
        <f>'Post-Payment Review Tool'!AK62</f>
        <v>0</v>
      </c>
      <c r="E120" s="4">
        <f>'Post-Payment Review Tool'!AG62</f>
        <v>0</v>
      </c>
      <c r="F120" s="4">
        <f>'Post-Payment Review Tool'!AI62</f>
        <v>0</v>
      </c>
      <c r="G120" s="27">
        <f>'Post-Payment Review Tool'!AH62</f>
        <v>0</v>
      </c>
    </row>
    <row r="121" spans="1:7">
      <c r="A121" s="12">
        <v>8.1999999999999993</v>
      </c>
      <c r="B121" s="18" t="s">
        <v>29</v>
      </c>
      <c r="C121" s="4">
        <f>E121+F121</f>
        <v>0</v>
      </c>
      <c r="D121" s="4">
        <f>'Post-Payment Review Tool'!AK63</f>
        <v>0</v>
      </c>
      <c r="E121" s="4">
        <f>'Post-Payment Review Tool'!AG63</f>
        <v>0</v>
      </c>
      <c r="F121" s="4">
        <f>'Post-Payment Review Tool'!AI63</f>
        <v>0</v>
      </c>
      <c r="G121" s="27">
        <f>'Post-Payment Review Tool'!AH63</f>
        <v>0</v>
      </c>
    </row>
    <row r="122" spans="1:7">
      <c r="A122" s="56"/>
      <c r="B122" s="63" t="s">
        <v>284</v>
      </c>
      <c r="C122" s="68">
        <f>SUM(C120:C121)</f>
        <v>0</v>
      </c>
      <c r="D122" s="68">
        <f>SUM(D120:D121)</f>
        <v>0</v>
      </c>
      <c r="E122" s="68">
        <f>SUM(E120:E121)</f>
        <v>0</v>
      </c>
      <c r="F122" s="68">
        <f>SUM(F120:F121)</f>
        <v>0</v>
      </c>
      <c r="G122" s="69">
        <f>IF(SUM(E122:F122)=0,0,E122/SUM(E122:F122))</f>
        <v>0</v>
      </c>
    </row>
    <row r="123" spans="1:7">
      <c r="A123" s="61"/>
      <c r="B123" s="62"/>
      <c r="C123" s="58"/>
      <c r="D123" s="58"/>
      <c r="E123" s="58"/>
      <c r="F123" s="58"/>
      <c r="G123" s="59"/>
    </row>
    <row r="124" spans="1:7">
      <c r="A124" s="11" t="s">
        <v>65</v>
      </c>
      <c r="B124" s="10"/>
      <c r="C124" s="5"/>
      <c r="D124" s="5"/>
      <c r="E124" s="5"/>
      <c r="F124" s="5"/>
      <c r="G124" s="5"/>
    </row>
    <row r="125" spans="1:7" ht="69">
      <c r="A125" s="12">
        <v>9.1</v>
      </c>
      <c r="B125" s="18" t="s">
        <v>30</v>
      </c>
      <c r="C125" s="4">
        <f>E125+F125</f>
        <v>0</v>
      </c>
      <c r="D125" s="4">
        <f>'Post-Payment Review Tool'!AK65</f>
        <v>0</v>
      </c>
      <c r="E125" s="4">
        <f>'Post-Payment Review Tool'!AG65</f>
        <v>0</v>
      </c>
      <c r="F125" s="4">
        <f>'Post-Payment Review Tool'!AI65</f>
        <v>0</v>
      </c>
      <c r="G125" s="27">
        <f>'Post-Payment Review Tool'!AH65</f>
        <v>0</v>
      </c>
    </row>
    <row r="126" spans="1:7">
      <c r="A126" s="12">
        <v>9.1999999999999993</v>
      </c>
      <c r="B126" s="18" t="s">
        <v>90</v>
      </c>
      <c r="C126" s="4">
        <f>E126+F126</f>
        <v>0</v>
      </c>
      <c r="D126" s="4">
        <f>'Post-Payment Review Tool'!AK66</f>
        <v>0</v>
      </c>
      <c r="E126" s="4">
        <f>'Post-Payment Review Tool'!AG66</f>
        <v>0</v>
      </c>
      <c r="F126" s="4">
        <f>'Post-Payment Review Tool'!AI66</f>
        <v>0</v>
      </c>
      <c r="G126" s="27">
        <f>'Post-Payment Review Tool'!AH66</f>
        <v>0</v>
      </c>
    </row>
    <row r="127" spans="1:7">
      <c r="A127" s="12">
        <v>9.3000000000000007</v>
      </c>
      <c r="B127" s="18" t="s">
        <v>91</v>
      </c>
      <c r="C127" s="4">
        <f>E127+F127</f>
        <v>0</v>
      </c>
      <c r="D127" s="4">
        <f>'Post-Payment Review Tool'!AK67</f>
        <v>0</v>
      </c>
      <c r="E127" s="4">
        <f>'Post-Payment Review Tool'!AG67</f>
        <v>0</v>
      </c>
      <c r="F127" s="4">
        <f>'Post-Payment Review Tool'!AI67</f>
        <v>0</v>
      </c>
      <c r="G127" s="27">
        <f>'Post-Payment Review Tool'!AH67</f>
        <v>0</v>
      </c>
    </row>
    <row r="128" spans="1:7">
      <c r="A128" s="56"/>
      <c r="B128" s="63" t="s">
        <v>284</v>
      </c>
      <c r="C128" s="68">
        <f>SUM(C125:C127)</f>
        <v>0</v>
      </c>
      <c r="D128" s="68">
        <f>SUM(D125:D127)</f>
        <v>0</v>
      </c>
      <c r="E128" s="68">
        <f>SUM(E125:E127)</f>
        <v>0</v>
      </c>
      <c r="F128" s="68">
        <f>SUM(F125:F127)</f>
        <v>0</v>
      </c>
      <c r="G128" s="69">
        <f>IF(SUM(E128:F128)=0,0,E128/SUM(E128:F128))</f>
        <v>0</v>
      </c>
    </row>
    <row r="129" spans="1:7">
      <c r="A129" s="61"/>
      <c r="B129" s="62"/>
      <c r="C129" s="58"/>
      <c r="D129" s="58"/>
      <c r="E129" s="58"/>
      <c r="F129" s="58"/>
      <c r="G129" s="59"/>
    </row>
    <row r="130" spans="1:7">
      <c r="A130" s="11" t="s">
        <v>66</v>
      </c>
      <c r="B130" s="10"/>
      <c r="C130" s="5"/>
      <c r="D130" s="5"/>
      <c r="E130" s="5"/>
      <c r="F130" s="5"/>
      <c r="G130" s="5"/>
    </row>
    <row r="131" spans="1:7" s="146" customFormat="1" ht="27.6">
      <c r="A131" s="147">
        <v>10.1</v>
      </c>
      <c r="B131" s="148" t="s">
        <v>31</v>
      </c>
      <c r="C131" s="4">
        <f>E131+F131</f>
        <v>0</v>
      </c>
      <c r="D131" s="4">
        <f>'Post-Payment Review Tool'!AK69</f>
        <v>0</v>
      </c>
      <c r="E131" s="4">
        <f>'Post-Payment Review Tool'!AG69</f>
        <v>0</v>
      </c>
      <c r="F131" s="4">
        <f>'Post-Payment Review Tool'!AI69</f>
        <v>0</v>
      </c>
      <c r="G131" s="27">
        <f>'Post-Payment Review Tool'!AH69</f>
        <v>0</v>
      </c>
    </row>
    <row r="132" spans="1:7" ht="41.4">
      <c r="A132" s="12">
        <v>10.199999999999999</v>
      </c>
      <c r="B132" s="18" t="s">
        <v>32</v>
      </c>
      <c r="C132" s="4">
        <f>E132+F132</f>
        <v>0</v>
      </c>
      <c r="D132" s="4">
        <f>'Post-Payment Review Tool'!AK70</f>
        <v>0</v>
      </c>
      <c r="E132" s="4">
        <f>'Post-Payment Review Tool'!AG70</f>
        <v>0</v>
      </c>
      <c r="F132" s="4">
        <f>'Post-Payment Review Tool'!AI70</f>
        <v>0</v>
      </c>
      <c r="G132" s="27">
        <f>'Post-Payment Review Tool'!AH70</f>
        <v>0</v>
      </c>
    </row>
    <row r="133" spans="1:7" ht="27.6">
      <c r="A133" s="12">
        <v>10.3</v>
      </c>
      <c r="B133" s="18" t="s">
        <v>246</v>
      </c>
      <c r="C133" s="4">
        <f>E133+F133</f>
        <v>0</v>
      </c>
      <c r="D133" s="4">
        <f>'Post-Payment Review Tool'!AK71</f>
        <v>0</v>
      </c>
      <c r="E133" s="4">
        <f>'Post-Payment Review Tool'!AG71</f>
        <v>0</v>
      </c>
      <c r="F133" s="4">
        <f>'Post-Payment Review Tool'!AI71</f>
        <v>0</v>
      </c>
      <c r="G133" s="27">
        <f>'Post-Payment Review Tool'!AH71</f>
        <v>0</v>
      </c>
    </row>
    <row r="134" spans="1:7">
      <c r="A134" s="12">
        <v>10.4</v>
      </c>
      <c r="B134" s="18" t="s">
        <v>255</v>
      </c>
      <c r="C134" s="4">
        <f>E134+F134</f>
        <v>0</v>
      </c>
      <c r="D134" s="4">
        <f>'Post-Payment Review Tool'!AK72</f>
        <v>0</v>
      </c>
      <c r="E134" s="4">
        <f>'Post-Payment Review Tool'!AG72</f>
        <v>0</v>
      </c>
      <c r="F134" s="4">
        <f>'Post-Payment Review Tool'!AI72</f>
        <v>0</v>
      </c>
      <c r="G134" s="27">
        <f>'Post-Payment Review Tool'!AH72</f>
        <v>0</v>
      </c>
    </row>
    <row r="135" spans="1:7">
      <c r="A135" s="56"/>
      <c r="B135" s="63" t="s">
        <v>284</v>
      </c>
      <c r="C135" s="68">
        <f>SUM(C131:C134)</f>
        <v>0</v>
      </c>
      <c r="D135" s="68">
        <f>SUM(D131:D134)</f>
        <v>0</v>
      </c>
      <c r="E135" s="68">
        <f>SUM(E131:E134)</f>
        <v>0</v>
      </c>
      <c r="F135" s="68">
        <f>SUM(F131:F134)</f>
        <v>0</v>
      </c>
      <c r="G135" s="69">
        <f>IF(SUM(E135:F135)=0,0,E135/SUM(E135:F135))</f>
        <v>0</v>
      </c>
    </row>
    <row r="136" spans="1:7">
      <c r="A136" s="61"/>
      <c r="B136" s="62"/>
      <c r="C136" s="58"/>
      <c r="D136" s="58"/>
      <c r="E136" s="58"/>
      <c r="F136" s="58"/>
      <c r="G136" s="59"/>
    </row>
    <row r="137" spans="1:7">
      <c r="A137" s="11" t="s">
        <v>67</v>
      </c>
      <c r="B137" s="10"/>
      <c r="C137" s="5"/>
      <c r="D137" s="5"/>
      <c r="E137" s="5"/>
      <c r="F137" s="5"/>
      <c r="G137" s="5"/>
    </row>
    <row r="138" spans="1:7" ht="41.4">
      <c r="A138" s="12">
        <v>11.1</v>
      </c>
      <c r="B138" s="18" t="s">
        <v>33</v>
      </c>
      <c r="C138" s="4">
        <f>E138+F138</f>
        <v>0</v>
      </c>
      <c r="D138" s="4">
        <f>'Post-Payment Review Tool'!AK74</f>
        <v>0</v>
      </c>
      <c r="E138" s="4">
        <f>'Post-Payment Review Tool'!AG74</f>
        <v>0</v>
      </c>
      <c r="F138" s="4">
        <f>'Post-Payment Review Tool'!AI74</f>
        <v>0</v>
      </c>
      <c r="G138" s="27">
        <f>'Post-Payment Review Tool'!AH74</f>
        <v>0</v>
      </c>
    </row>
    <row r="139" spans="1:7" ht="88.2" customHeight="1">
      <c r="A139" s="12">
        <v>11.2</v>
      </c>
      <c r="B139" s="40" t="s">
        <v>256</v>
      </c>
      <c r="C139" s="4">
        <f>E139+F139</f>
        <v>0</v>
      </c>
      <c r="D139" s="4">
        <f>'Post-Payment Review Tool'!AK75</f>
        <v>0</v>
      </c>
      <c r="E139" s="4">
        <f>'Post-Payment Review Tool'!AG75</f>
        <v>0</v>
      </c>
      <c r="F139" s="4">
        <f>'Post-Payment Review Tool'!AI75</f>
        <v>0</v>
      </c>
      <c r="G139" s="27">
        <f>'Post-Payment Review Tool'!AH75</f>
        <v>0</v>
      </c>
    </row>
    <row r="140" spans="1:7" ht="27.6">
      <c r="A140" s="12">
        <v>11.3</v>
      </c>
      <c r="B140" s="18" t="s">
        <v>34</v>
      </c>
      <c r="C140" s="4">
        <f>E140+F140</f>
        <v>0</v>
      </c>
      <c r="D140" s="4">
        <f>'Post-Payment Review Tool'!AK76</f>
        <v>0</v>
      </c>
      <c r="E140" s="4">
        <f>'Post-Payment Review Tool'!AG76</f>
        <v>0</v>
      </c>
      <c r="F140" s="4">
        <f>'Post-Payment Review Tool'!AI76</f>
        <v>0</v>
      </c>
      <c r="G140" s="27">
        <f>'Post-Payment Review Tool'!AH76</f>
        <v>0</v>
      </c>
    </row>
    <row r="141" spans="1:7" ht="41.4">
      <c r="A141" s="12">
        <v>11.4</v>
      </c>
      <c r="B141" s="18" t="s">
        <v>231</v>
      </c>
      <c r="C141" s="4">
        <f>E141+F141</f>
        <v>0</v>
      </c>
      <c r="D141" s="4">
        <f>'Post-Payment Review Tool'!AK77</f>
        <v>0</v>
      </c>
      <c r="E141" s="4">
        <f>'Post-Payment Review Tool'!AG77</f>
        <v>0</v>
      </c>
      <c r="F141" s="4">
        <f>'Post-Payment Review Tool'!AI77</f>
        <v>0</v>
      </c>
      <c r="G141" s="27">
        <f>'Post-Payment Review Tool'!AH77</f>
        <v>0</v>
      </c>
    </row>
    <row r="142" spans="1:7">
      <c r="A142" s="56"/>
      <c r="B142" s="63" t="s">
        <v>284</v>
      </c>
      <c r="C142" s="68">
        <f>SUM(C138:C141)</f>
        <v>0</v>
      </c>
      <c r="D142" s="68">
        <f>SUM(D138:D141)</f>
        <v>0</v>
      </c>
      <c r="E142" s="68">
        <f>SUM(E138:E141)</f>
        <v>0</v>
      </c>
      <c r="F142" s="68">
        <f>SUM(F138:F141)</f>
        <v>0</v>
      </c>
      <c r="G142" s="69">
        <f>IF(SUM(E142:F142)=0,0,E142/SUM(E142:F142))</f>
        <v>0</v>
      </c>
    </row>
    <row r="143" spans="1:7">
      <c r="A143" s="61"/>
      <c r="B143" s="62"/>
      <c r="C143" s="58"/>
      <c r="D143" s="58"/>
      <c r="E143" s="58"/>
      <c r="F143" s="58"/>
      <c r="G143" s="59"/>
    </row>
    <row r="144" spans="1:7">
      <c r="A144" s="11" t="s">
        <v>68</v>
      </c>
      <c r="B144" s="10"/>
      <c r="C144" s="5"/>
      <c r="D144" s="5"/>
      <c r="E144" s="5"/>
      <c r="F144" s="5"/>
      <c r="G144" s="5"/>
    </row>
    <row r="145" spans="1:7">
      <c r="A145" s="12">
        <v>12.1</v>
      </c>
      <c r="B145" s="18" t="s">
        <v>35</v>
      </c>
      <c r="C145" s="4">
        <f>E145+F145</f>
        <v>0</v>
      </c>
      <c r="D145" s="4">
        <f>'Post-Payment Review Tool'!AK79</f>
        <v>0</v>
      </c>
      <c r="E145" s="4">
        <f>'Post-Payment Review Tool'!AG79</f>
        <v>0</v>
      </c>
      <c r="F145" s="4">
        <f>'Post-Payment Review Tool'!AI79</f>
        <v>0</v>
      </c>
      <c r="G145" s="27">
        <f>'Post-Payment Review Tool'!AH79</f>
        <v>0</v>
      </c>
    </row>
    <row r="146" spans="1:7">
      <c r="A146" s="12">
        <v>12.2</v>
      </c>
      <c r="B146" s="18" t="s">
        <v>36</v>
      </c>
      <c r="C146" s="4">
        <f>E146+F146</f>
        <v>0</v>
      </c>
      <c r="D146" s="4">
        <f>'Post-Payment Review Tool'!AK80</f>
        <v>0</v>
      </c>
      <c r="E146" s="4">
        <f>'Post-Payment Review Tool'!AG80</f>
        <v>0</v>
      </c>
      <c r="F146" s="4">
        <f>'Post-Payment Review Tool'!AI80</f>
        <v>0</v>
      </c>
      <c r="G146" s="27">
        <f>'Post-Payment Review Tool'!AH80</f>
        <v>0</v>
      </c>
    </row>
    <row r="147" spans="1:7">
      <c r="A147" s="12">
        <v>12.3</v>
      </c>
      <c r="B147" s="18" t="s">
        <v>37</v>
      </c>
      <c r="C147" s="4">
        <f>E147+F147</f>
        <v>0</v>
      </c>
      <c r="D147" s="4">
        <f>'Post-Payment Review Tool'!AK81</f>
        <v>0</v>
      </c>
      <c r="E147" s="4">
        <f>'Post-Payment Review Tool'!AG81</f>
        <v>0</v>
      </c>
      <c r="F147" s="4">
        <f>'Post-Payment Review Tool'!AI81</f>
        <v>0</v>
      </c>
      <c r="G147" s="27">
        <f>'Post-Payment Review Tool'!AH81</f>
        <v>0</v>
      </c>
    </row>
    <row r="148" spans="1:7">
      <c r="A148" s="12">
        <v>12.4</v>
      </c>
      <c r="B148" s="18" t="s">
        <v>38</v>
      </c>
      <c r="C148" s="4">
        <f>E148+F148</f>
        <v>0</v>
      </c>
      <c r="D148" s="4">
        <f>'Post-Payment Review Tool'!AK82</f>
        <v>0</v>
      </c>
      <c r="E148" s="4">
        <f>'Post-Payment Review Tool'!AG82</f>
        <v>0</v>
      </c>
      <c r="F148" s="4">
        <f>'Post-Payment Review Tool'!AI82</f>
        <v>0</v>
      </c>
      <c r="G148" s="27">
        <f>'Post-Payment Review Tool'!AH82</f>
        <v>0</v>
      </c>
    </row>
    <row r="149" spans="1:7" ht="41.4">
      <c r="A149" s="56">
        <v>12.5</v>
      </c>
      <c r="B149" s="2" t="s">
        <v>373</v>
      </c>
      <c r="C149" s="4">
        <f>E149+F149</f>
        <v>0</v>
      </c>
      <c r="D149" s="4">
        <f>'Post-Payment Review Tool'!AK83</f>
        <v>0</v>
      </c>
      <c r="E149" s="4">
        <f>'Post-Payment Review Tool'!AG83</f>
        <v>0</v>
      </c>
      <c r="F149" s="4">
        <f>'Post-Payment Review Tool'!AI83</f>
        <v>0</v>
      </c>
      <c r="G149" s="27">
        <f>'Post-Payment Review Tool'!AH83</f>
        <v>0</v>
      </c>
    </row>
    <row r="150" spans="1:7">
      <c r="A150" s="56"/>
      <c r="B150" s="63" t="s">
        <v>284</v>
      </c>
      <c r="C150" s="68">
        <f>SUM(C145:C149)</f>
        <v>0</v>
      </c>
      <c r="D150" s="68">
        <f>SUM(D145:D149)</f>
        <v>0</v>
      </c>
      <c r="E150" s="68">
        <f>SUM(E145:E149)</f>
        <v>0</v>
      </c>
      <c r="F150" s="68">
        <f>SUM(F145:F149)</f>
        <v>0</v>
      </c>
      <c r="G150" s="69">
        <f>IF(SUM(E150:F150)=0,0,E150/SUM(E150:F150))</f>
        <v>0</v>
      </c>
    </row>
    <row r="151" spans="1:7">
      <c r="A151" s="61"/>
      <c r="B151" s="62"/>
      <c r="C151" s="58"/>
      <c r="D151" s="58"/>
      <c r="E151" s="58"/>
      <c r="F151" s="58"/>
      <c r="G151" s="59"/>
    </row>
    <row r="152" spans="1:7">
      <c r="A152" s="11" t="s">
        <v>69</v>
      </c>
      <c r="B152" s="10"/>
      <c r="C152" s="5"/>
      <c r="D152" s="5"/>
      <c r="E152" s="5"/>
      <c r="F152" s="5"/>
      <c r="G152" s="5"/>
    </row>
    <row r="153" spans="1:7" ht="27.6">
      <c r="A153" s="12">
        <v>13.1</v>
      </c>
      <c r="B153" s="18" t="s">
        <v>39</v>
      </c>
      <c r="C153" s="4">
        <f>E153+F153</f>
        <v>0</v>
      </c>
      <c r="D153" s="4">
        <f>'Post-Payment Review Tool'!AK85</f>
        <v>0</v>
      </c>
      <c r="E153" s="4">
        <f>'Post-Payment Review Tool'!AG85</f>
        <v>0</v>
      </c>
      <c r="F153" s="4">
        <f>'Post-Payment Review Tool'!AI85</f>
        <v>0</v>
      </c>
      <c r="G153" s="27">
        <f>'Post-Payment Review Tool'!AH85</f>
        <v>0</v>
      </c>
    </row>
    <row r="154" spans="1:7" ht="82.8">
      <c r="A154" s="12">
        <v>13.2</v>
      </c>
      <c r="B154" s="18" t="s">
        <v>40</v>
      </c>
      <c r="C154" s="4">
        <f>E154+F154</f>
        <v>0</v>
      </c>
      <c r="D154" s="4">
        <f>'Post-Payment Review Tool'!AK86</f>
        <v>0</v>
      </c>
      <c r="E154" s="4">
        <f>'Post-Payment Review Tool'!AG86</f>
        <v>0</v>
      </c>
      <c r="F154" s="4">
        <f>'Post-Payment Review Tool'!AI86</f>
        <v>0</v>
      </c>
      <c r="G154" s="27">
        <f>'Post-Payment Review Tool'!AH86</f>
        <v>0</v>
      </c>
    </row>
    <row r="155" spans="1:7">
      <c r="A155" s="56"/>
      <c r="B155" s="63" t="s">
        <v>284</v>
      </c>
      <c r="C155" s="68">
        <f>SUM(C153:C154)</f>
        <v>0</v>
      </c>
      <c r="D155" s="68">
        <f>SUM(D153:D154)</f>
        <v>0</v>
      </c>
      <c r="E155" s="68">
        <f>SUM(E153:E154)</f>
        <v>0</v>
      </c>
      <c r="F155" s="68">
        <f>SUM(F153:F154)</f>
        <v>0</v>
      </c>
      <c r="G155" s="69">
        <f>IF(SUM(E155:F155)=0,0,E155/SUM(E155:F155))</f>
        <v>0</v>
      </c>
    </row>
    <row r="156" spans="1:7">
      <c r="A156" s="61"/>
      <c r="B156" s="62"/>
      <c r="C156" s="58"/>
      <c r="D156" s="58"/>
      <c r="E156" s="58"/>
      <c r="F156" s="58"/>
      <c r="G156" s="59"/>
    </row>
    <row r="157" spans="1:7">
      <c r="A157" s="11" t="s">
        <v>70</v>
      </c>
      <c r="B157" s="10"/>
      <c r="C157" s="5"/>
      <c r="D157" s="5"/>
      <c r="E157" s="5"/>
      <c r="F157" s="5"/>
      <c r="G157" s="5"/>
    </row>
    <row r="158" spans="1:7" ht="27.6">
      <c r="A158" s="12">
        <v>14.1</v>
      </c>
      <c r="B158" s="18" t="s">
        <v>92</v>
      </c>
      <c r="C158" s="4">
        <f>E158+F158</f>
        <v>0</v>
      </c>
      <c r="D158" s="4">
        <f>'Post-Payment Review Tool'!AK88</f>
        <v>0</v>
      </c>
      <c r="E158" s="4">
        <f>'Post-Payment Review Tool'!AG88</f>
        <v>0</v>
      </c>
      <c r="F158" s="4">
        <f>'Post-Payment Review Tool'!AI88</f>
        <v>0</v>
      </c>
      <c r="G158" s="27">
        <f>'Post-Payment Review Tool'!AH88</f>
        <v>0</v>
      </c>
    </row>
    <row r="159" spans="1:7" ht="55.2">
      <c r="A159" s="12">
        <v>14.2</v>
      </c>
      <c r="B159" s="18" t="s">
        <v>48</v>
      </c>
      <c r="C159" s="4">
        <f>E159+F159</f>
        <v>0</v>
      </c>
      <c r="D159" s="4">
        <f>'Post-Payment Review Tool'!AK89</f>
        <v>0</v>
      </c>
      <c r="E159" s="4">
        <f>'Post-Payment Review Tool'!AG89</f>
        <v>0</v>
      </c>
      <c r="F159" s="4">
        <f>'Post-Payment Review Tool'!AI89</f>
        <v>0</v>
      </c>
      <c r="G159" s="27">
        <f>'Post-Payment Review Tool'!AH89</f>
        <v>0</v>
      </c>
    </row>
    <row r="160" spans="1:7" ht="27.6">
      <c r="A160" s="12">
        <v>14.3</v>
      </c>
      <c r="B160" s="18" t="s">
        <v>49</v>
      </c>
      <c r="C160" s="4">
        <f>E160+F160</f>
        <v>0</v>
      </c>
      <c r="D160" s="4">
        <f>'Post-Payment Review Tool'!AK90</f>
        <v>0</v>
      </c>
      <c r="E160" s="4">
        <f>'Post-Payment Review Tool'!AG90</f>
        <v>0</v>
      </c>
      <c r="F160" s="4">
        <f>'Post-Payment Review Tool'!AI90</f>
        <v>0</v>
      </c>
      <c r="G160" s="27">
        <f>'Post-Payment Review Tool'!AH90</f>
        <v>0</v>
      </c>
    </row>
    <row r="161" spans="1:7">
      <c r="A161" s="56"/>
      <c r="B161" s="63" t="s">
        <v>284</v>
      </c>
      <c r="C161" s="68">
        <f>SUM(C158:C160)</f>
        <v>0</v>
      </c>
      <c r="D161" s="68">
        <f>SUM(D158:D160)</f>
        <v>0</v>
      </c>
      <c r="E161" s="68">
        <f>SUM(E158:E160)</f>
        <v>0</v>
      </c>
      <c r="F161" s="68">
        <f>SUM(F158:F160)</f>
        <v>0</v>
      </c>
      <c r="G161" s="69">
        <f>IF(SUM(E161:F161)=0,0,E161/SUM(E161:F161))</f>
        <v>0</v>
      </c>
    </row>
    <row r="162" spans="1:7">
      <c r="A162" s="61"/>
      <c r="B162" s="62"/>
      <c r="C162" s="58"/>
      <c r="D162" s="58"/>
      <c r="E162" s="58"/>
      <c r="F162" s="58"/>
      <c r="G162" s="59"/>
    </row>
    <row r="163" spans="1:7">
      <c r="A163" s="11" t="s">
        <v>71</v>
      </c>
      <c r="B163" s="10"/>
      <c r="C163" s="5"/>
      <c r="D163" s="5"/>
      <c r="E163" s="5"/>
      <c r="F163" s="5"/>
      <c r="G163" s="5"/>
    </row>
    <row r="164" spans="1:7" ht="27.6">
      <c r="A164" s="12">
        <v>15.1</v>
      </c>
      <c r="B164" s="18" t="s">
        <v>50</v>
      </c>
      <c r="C164" s="4">
        <f>E164+F164</f>
        <v>0</v>
      </c>
      <c r="D164" s="4">
        <f>'Post-Payment Review Tool'!AK92</f>
        <v>0</v>
      </c>
      <c r="E164" s="4">
        <f>'Post-Payment Review Tool'!AG92</f>
        <v>0</v>
      </c>
      <c r="F164" s="4">
        <f>'Post-Payment Review Tool'!AI92</f>
        <v>0</v>
      </c>
      <c r="G164" s="27">
        <f>'Post-Payment Review Tool'!AH92</f>
        <v>0</v>
      </c>
    </row>
    <row r="165" spans="1:7" ht="55.2">
      <c r="A165" s="12">
        <v>15.2</v>
      </c>
      <c r="B165" s="18" t="s">
        <v>51</v>
      </c>
      <c r="C165" s="4">
        <f>E165+F165</f>
        <v>0</v>
      </c>
      <c r="D165" s="4">
        <f>'Post-Payment Review Tool'!AK93</f>
        <v>0</v>
      </c>
      <c r="E165" s="4">
        <f>'Post-Payment Review Tool'!AG93</f>
        <v>0</v>
      </c>
      <c r="F165" s="4">
        <f>'Post-Payment Review Tool'!AI93</f>
        <v>0</v>
      </c>
      <c r="G165" s="27">
        <f>'Post-Payment Review Tool'!AH93</f>
        <v>0</v>
      </c>
    </row>
    <row r="166" spans="1:7" ht="27.6">
      <c r="A166" s="12">
        <v>15.3</v>
      </c>
      <c r="B166" s="18" t="s">
        <v>52</v>
      </c>
      <c r="C166" s="4">
        <f>E166+F166</f>
        <v>0</v>
      </c>
      <c r="D166" s="4">
        <f>'Post-Payment Review Tool'!AK94</f>
        <v>0</v>
      </c>
      <c r="E166" s="4">
        <f>'Post-Payment Review Tool'!AG94</f>
        <v>0</v>
      </c>
      <c r="F166" s="4">
        <f>'Post-Payment Review Tool'!AI94</f>
        <v>0</v>
      </c>
      <c r="G166" s="27">
        <f>'Post-Payment Review Tool'!AH94</f>
        <v>0</v>
      </c>
    </row>
    <row r="167" spans="1:7">
      <c r="A167" s="56"/>
      <c r="B167" s="63" t="s">
        <v>284</v>
      </c>
      <c r="C167" s="68">
        <f>SUM(C164:C166)</f>
        <v>0</v>
      </c>
      <c r="D167" s="68">
        <f>SUM(D164:D166)</f>
        <v>0</v>
      </c>
      <c r="E167" s="68">
        <f>SUM(E164:E166)</f>
        <v>0</v>
      </c>
      <c r="F167" s="68">
        <f>SUM(F164:F166)</f>
        <v>0</v>
      </c>
      <c r="G167" s="69">
        <f>IF(SUM(E167:F167)=0,0,E167/SUM(E167:F167))</f>
        <v>0</v>
      </c>
    </row>
    <row r="168" spans="1:7">
      <c r="A168" s="61"/>
      <c r="B168" s="62"/>
      <c r="C168" s="58"/>
      <c r="D168" s="58"/>
      <c r="E168" s="58"/>
      <c r="F168" s="58"/>
      <c r="G168" s="59"/>
    </row>
    <row r="169" spans="1:7">
      <c r="A169" s="11" t="s">
        <v>72</v>
      </c>
      <c r="B169" s="10"/>
      <c r="C169" s="5"/>
      <c r="D169" s="5"/>
      <c r="E169" s="5"/>
      <c r="F169" s="5"/>
      <c r="G169" s="5"/>
    </row>
    <row r="170" spans="1:7" ht="69">
      <c r="A170" s="12">
        <v>16.100000000000001</v>
      </c>
      <c r="B170" s="2" t="s">
        <v>41</v>
      </c>
      <c r="C170" s="4">
        <f>E170+F170</f>
        <v>0</v>
      </c>
      <c r="D170" s="4">
        <f>'Post-Payment Review Tool'!AK96</f>
        <v>0</v>
      </c>
      <c r="E170" s="4">
        <f>'Post-Payment Review Tool'!AG96</f>
        <v>0</v>
      </c>
      <c r="F170" s="4">
        <f>'Post-Payment Review Tool'!AI96</f>
        <v>0</v>
      </c>
      <c r="G170" s="27">
        <f>'Post-Payment Review Tool'!AH96</f>
        <v>0</v>
      </c>
    </row>
    <row r="171" spans="1:7" ht="27.6">
      <c r="A171" s="12">
        <v>16.2</v>
      </c>
      <c r="B171" s="2" t="s">
        <v>42</v>
      </c>
      <c r="C171" s="4">
        <f t="shared" ref="C171:C178" si="5">E171+F171</f>
        <v>0</v>
      </c>
      <c r="D171" s="4">
        <f>'Post-Payment Review Tool'!AK97</f>
        <v>0</v>
      </c>
      <c r="E171" s="4">
        <f>'Post-Payment Review Tool'!AG97</f>
        <v>0</v>
      </c>
      <c r="F171" s="4">
        <f>'Post-Payment Review Tool'!AI97</f>
        <v>0</v>
      </c>
      <c r="G171" s="27">
        <f>'Post-Payment Review Tool'!AH97</f>
        <v>0</v>
      </c>
    </row>
    <row r="172" spans="1:7" ht="27.6">
      <c r="A172" s="12">
        <v>16.3</v>
      </c>
      <c r="B172" s="2" t="s">
        <v>43</v>
      </c>
      <c r="C172" s="4">
        <f t="shared" si="5"/>
        <v>0</v>
      </c>
      <c r="D172" s="4">
        <f>'Post-Payment Review Tool'!AK98</f>
        <v>0</v>
      </c>
      <c r="E172" s="4">
        <f>'Post-Payment Review Tool'!AG98</f>
        <v>0</v>
      </c>
      <c r="F172" s="4">
        <f>'Post-Payment Review Tool'!AI98</f>
        <v>0</v>
      </c>
      <c r="G172" s="27">
        <f>'Post-Payment Review Tool'!AH98</f>
        <v>0</v>
      </c>
    </row>
    <row r="173" spans="1:7" ht="27.6">
      <c r="A173" s="12">
        <v>16.399999999999999</v>
      </c>
      <c r="B173" s="2" t="s">
        <v>44</v>
      </c>
      <c r="C173" s="4">
        <f t="shared" si="5"/>
        <v>0</v>
      </c>
      <c r="D173" s="4">
        <f>'Post-Payment Review Tool'!AK99</f>
        <v>0</v>
      </c>
      <c r="E173" s="4">
        <f>'Post-Payment Review Tool'!AG99</f>
        <v>0</v>
      </c>
      <c r="F173" s="4">
        <f>'Post-Payment Review Tool'!AI99</f>
        <v>0</v>
      </c>
      <c r="G173" s="27">
        <f>'Post-Payment Review Tool'!AH99</f>
        <v>0</v>
      </c>
    </row>
    <row r="174" spans="1:7" ht="27.6">
      <c r="A174" s="12">
        <v>16.5</v>
      </c>
      <c r="B174" s="2" t="s">
        <v>45</v>
      </c>
      <c r="C174" s="4">
        <f t="shared" si="5"/>
        <v>0</v>
      </c>
      <c r="D174" s="4">
        <f>'Post-Payment Review Tool'!AK100</f>
        <v>0</v>
      </c>
      <c r="E174" s="4">
        <f>'Post-Payment Review Tool'!AG100</f>
        <v>0</v>
      </c>
      <c r="F174" s="4">
        <f>'Post-Payment Review Tool'!AI100</f>
        <v>0</v>
      </c>
      <c r="G174" s="27">
        <f>'Post-Payment Review Tool'!AH100</f>
        <v>0</v>
      </c>
    </row>
    <row r="175" spans="1:7" ht="27.6">
      <c r="A175" s="12">
        <v>16.600000000000001</v>
      </c>
      <c r="B175" s="2" t="s">
        <v>46</v>
      </c>
      <c r="C175" s="4">
        <f t="shared" si="5"/>
        <v>0</v>
      </c>
      <c r="D175" s="4">
        <f>'Post-Payment Review Tool'!AK101</f>
        <v>0</v>
      </c>
      <c r="E175" s="4">
        <f>'Post-Payment Review Tool'!AG101</f>
        <v>0</v>
      </c>
      <c r="F175" s="4">
        <f>'Post-Payment Review Tool'!AI101</f>
        <v>0</v>
      </c>
      <c r="G175" s="27">
        <f>'Post-Payment Review Tool'!AH101</f>
        <v>0</v>
      </c>
    </row>
    <row r="176" spans="1:7" ht="27.6">
      <c r="A176" s="12">
        <v>16.7</v>
      </c>
      <c r="B176" s="2" t="s">
        <v>249</v>
      </c>
      <c r="C176" s="4">
        <f t="shared" si="5"/>
        <v>0</v>
      </c>
      <c r="D176" s="4">
        <f>'Post-Payment Review Tool'!AK102</f>
        <v>0</v>
      </c>
      <c r="E176" s="4">
        <f>'Post-Payment Review Tool'!AG102</f>
        <v>0</v>
      </c>
      <c r="F176" s="4">
        <f>'Post-Payment Review Tool'!AI102</f>
        <v>0</v>
      </c>
      <c r="G176" s="27">
        <f>'Post-Payment Review Tool'!AH102</f>
        <v>0</v>
      </c>
    </row>
    <row r="177" spans="1:7">
      <c r="A177" s="12">
        <v>16.8</v>
      </c>
      <c r="B177" s="2" t="s">
        <v>47</v>
      </c>
      <c r="C177" s="4">
        <f t="shared" si="5"/>
        <v>0</v>
      </c>
      <c r="D177" s="4">
        <f>'Post-Payment Review Tool'!AK103</f>
        <v>0</v>
      </c>
      <c r="E177" s="4">
        <f>'Post-Payment Review Tool'!AG103</f>
        <v>0</v>
      </c>
      <c r="F177" s="4">
        <f>'Post-Payment Review Tool'!AI103</f>
        <v>0</v>
      </c>
      <c r="G177" s="27">
        <f>'Post-Payment Review Tool'!AH103</f>
        <v>0</v>
      </c>
    </row>
    <row r="178" spans="1:7" ht="41.4">
      <c r="A178" s="12">
        <v>16.899999999999999</v>
      </c>
      <c r="B178" s="2" t="s">
        <v>94</v>
      </c>
      <c r="C178" s="4">
        <f t="shared" si="5"/>
        <v>0</v>
      </c>
      <c r="D178" s="4">
        <f>'Post-Payment Review Tool'!AK104</f>
        <v>0</v>
      </c>
      <c r="E178" s="4">
        <f>'Post-Payment Review Tool'!AG104</f>
        <v>0</v>
      </c>
      <c r="F178" s="4">
        <f>'Post-Payment Review Tool'!AI104</f>
        <v>0</v>
      </c>
      <c r="G178" s="27">
        <f>'Post-Payment Review Tool'!AH104</f>
        <v>0</v>
      </c>
    </row>
    <row r="179" spans="1:7">
      <c r="A179" s="56"/>
      <c r="B179" s="63" t="s">
        <v>284</v>
      </c>
      <c r="C179" s="68">
        <f>SUM(C170:C178)</f>
        <v>0</v>
      </c>
      <c r="D179" s="68">
        <f>SUM(D170:D178)</f>
        <v>0</v>
      </c>
      <c r="E179" s="68">
        <f>SUM(E170:E178)</f>
        <v>0</v>
      </c>
      <c r="F179" s="68">
        <f>SUM(F170:F178)</f>
        <v>0</v>
      </c>
      <c r="G179" s="69">
        <f>IF(SUM(E179:F179)=0,0,E179/SUM(E179:F179))</f>
        <v>0</v>
      </c>
    </row>
    <row r="180" spans="1:7">
      <c r="A180" s="61"/>
      <c r="B180" s="62"/>
      <c r="C180" s="58"/>
      <c r="D180" s="58"/>
      <c r="E180" s="58"/>
      <c r="F180" s="58"/>
      <c r="G180" s="59"/>
    </row>
    <row r="181" spans="1:7">
      <c r="A181" s="11" t="s">
        <v>78</v>
      </c>
      <c r="B181" s="10"/>
      <c r="C181" s="5"/>
      <c r="D181" s="5"/>
      <c r="E181" s="5"/>
      <c r="F181" s="5"/>
      <c r="G181" s="5"/>
    </row>
    <row r="182" spans="1:7" ht="27.6">
      <c r="A182" s="12">
        <v>17.100000000000001</v>
      </c>
      <c r="B182" s="2" t="s">
        <v>42</v>
      </c>
      <c r="C182" s="4">
        <f>E182+F182</f>
        <v>0</v>
      </c>
      <c r="D182" s="4">
        <f>'Post-Payment Review Tool'!AK106</f>
        <v>0</v>
      </c>
      <c r="E182" s="4">
        <f>'Post-Payment Review Tool'!AG106</f>
        <v>0</v>
      </c>
      <c r="F182" s="4">
        <f>'Post-Payment Review Tool'!AI106</f>
        <v>0</v>
      </c>
      <c r="G182" s="27">
        <f>'Post-Payment Review Tool'!AH106</f>
        <v>0</v>
      </c>
    </row>
    <row r="183" spans="1:7" ht="27.6">
      <c r="A183" s="12">
        <v>17.2</v>
      </c>
      <c r="B183" s="2" t="s">
        <v>93</v>
      </c>
      <c r="C183" s="4">
        <f t="shared" ref="C183:C193" si="6">E183+F183</f>
        <v>0</v>
      </c>
      <c r="D183" s="4">
        <f>'Post-Payment Review Tool'!AK107</f>
        <v>0</v>
      </c>
      <c r="E183" s="4">
        <f>'Post-Payment Review Tool'!AG107</f>
        <v>0</v>
      </c>
      <c r="F183" s="4">
        <f>'Post-Payment Review Tool'!AI107</f>
        <v>0</v>
      </c>
      <c r="G183" s="27">
        <f>'Post-Payment Review Tool'!AH107</f>
        <v>0</v>
      </c>
    </row>
    <row r="184" spans="1:7">
      <c r="A184" s="12">
        <v>17.3</v>
      </c>
      <c r="B184" s="2" t="s">
        <v>313</v>
      </c>
      <c r="C184" s="4">
        <f t="shared" si="6"/>
        <v>0</v>
      </c>
      <c r="D184" s="4">
        <f>'Post-Payment Review Tool'!AK108</f>
        <v>0</v>
      </c>
      <c r="E184" s="4">
        <f>'Post-Payment Review Tool'!AG108</f>
        <v>0</v>
      </c>
      <c r="F184" s="4">
        <f>'Post-Payment Review Tool'!AI108</f>
        <v>0</v>
      </c>
      <c r="G184" s="27">
        <f>'Post-Payment Review Tool'!AH108</f>
        <v>0</v>
      </c>
    </row>
    <row r="185" spans="1:7" ht="27.6">
      <c r="A185" s="12">
        <v>17.399999999999999</v>
      </c>
      <c r="B185" s="2" t="s">
        <v>45</v>
      </c>
      <c r="C185" s="4">
        <f t="shared" si="6"/>
        <v>0</v>
      </c>
      <c r="D185" s="4">
        <f>'Post-Payment Review Tool'!AK109</f>
        <v>0</v>
      </c>
      <c r="E185" s="4">
        <f>'Post-Payment Review Tool'!AG109</f>
        <v>0</v>
      </c>
      <c r="F185" s="4">
        <f>'Post-Payment Review Tool'!AI109</f>
        <v>0</v>
      </c>
      <c r="G185" s="27">
        <f>'Post-Payment Review Tool'!AH109</f>
        <v>0</v>
      </c>
    </row>
    <row r="186" spans="1:7" ht="27.6">
      <c r="A186" s="12">
        <v>17.5</v>
      </c>
      <c r="B186" s="2" t="s">
        <v>46</v>
      </c>
      <c r="C186" s="4">
        <f t="shared" si="6"/>
        <v>0</v>
      </c>
      <c r="D186" s="4">
        <f>'Post-Payment Review Tool'!AK110</f>
        <v>0</v>
      </c>
      <c r="E186" s="4">
        <f>'Post-Payment Review Tool'!AG110</f>
        <v>0</v>
      </c>
      <c r="F186" s="4">
        <f>'Post-Payment Review Tool'!AI110</f>
        <v>0</v>
      </c>
      <c r="G186" s="27">
        <f>'Post-Payment Review Tool'!AH110</f>
        <v>0</v>
      </c>
    </row>
    <row r="187" spans="1:7" ht="27.6">
      <c r="A187" s="12">
        <v>17.600000000000001</v>
      </c>
      <c r="B187" s="2" t="s">
        <v>250</v>
      </c>
      <c r="C187" s="4">
        <f t="shared" si="6"/>
        <v>0</v>
      </c>
      <c r="D187" s="4">
        <f>'Post-Payment Review Tool'!AK111</f>
        <v>0</v>
      </c>
      <c r="E187" s="4">
        <f>'Post-Payment Review Tool'!AG111</f>
        <v>0</v>
      </c>
      <c r="F187" s="4">
        <f>'Post-Payment Review Tool'!AI111</f>
        <v>0</v>
      </c>
      <c r="G187" s="27">
        <f>'Post-Payment Review Tool'!AH111</f>
        <v>0</v>
      </c>
    </row>
    <row r="188" spans="1:7">
      <c r="A188" s="12">
        <v>17.7</v>
      </c>
      <c r="B188" s="2" t="s">
        <v>47</v>
      </c>
      <c r="C188" s="4">
        <f t="shared" si="6"/>
        <v>0</v>
      </c>
      <c r="D188" s="4">
        <f>'Post-Payment Review Tool'!AK112</f>
        <v>0</v>
      </c>
      <c r="E188" s="4">
        <f>'Post-Payment Review Tool'!AG112</f>
        <v>0</v>
      </c>
      <c r="F188" s="4">
        <f>'Post-Payment Review Tool'!AI112</f>
        <v>0</v>
      </c>
      <c r="G188" s="27">
        <f>'Post-Payment Review Tool'!AH112</f>
        <v>0</v>
      </c>
    </row>
    <row r="189" spans="1:7" ht="41.4">
      <c r="A189" s="12">
        <v>17.8</v>
      </c>
      <c r="B189" s="2" t="s">
        <v>53</v>
      </c>
      <c r="C189" s="4">
        <f t="shared" si="6"/>
        <v>0</v>
      </c>
      <c r="D189" s="4">
        <f>'Post-Payment Review Tool'!AK113</f>
        <v>0</v>
      </c>
      <c r="E189" s="4">
        <f>'Post-Payment Review Tool'!AG113</f>
        <v>0</v>
      </c>
      <c r="F189" s="4">
        <f>'Post-Payment Review Tool'!AI113</f>
        <v>0</v>
      </c>
      <c r="G189" s="27">
        <f>'Post-Payment Review Tool'!AH113</f>
        <v>0</v>
      </c>
    </row>
    <row r="190" spans="1:7" ht="27.6">
      <c r="A190" s="12">
        <v>17.899999999999999</v>
      </c>
      <c r="B190" s="2" t="s">
        <v>54</v>
      </c>
      <c r="C190" s="4">
        <f t="shared" si="6"/>
        <v>0</v>
      </c>
      <c r="D190" s="4">
        <f>'Post-Payment Review Tool'!AK114</f>
        <v>0</v>
      </c>
      <c r="E190" s="4">
        <f>'Post-Payment Review Tool'!AG114</f>
        <v>0</v>
      </c>
      <c r="F190" s="4">
        <f>'Post-Payment Review Tool'!AI114</f>
        <v>0</v>
      </c>
      <c r="G190" s="27">
        <f>'Post-Payment Review Tool'!AH114</f>
        <v>0</v>
      </c>
    </row>
    <row r="191" spans="1:7" ht="27.6">
      <c r="A191" s="12">
        <v>17.100000000000001</v>
      </c>
      <c r="B191" s="2" t="s">
        <v>55</v>
      </c>
      <c r="C191" s="4">
        <f t="shared" si="6"/>
        <v>0</v>
      </c>
      <c r="D191" s="4">
        <f>'Post-Payment Review Tool'!AK115</f>
        <v>0</v>
      </c>
      <c r="E191" s="4">
        <f>'Post-Payment Review Tool'!AG115</f>
        <v>0</v>
      </c>
      <c r="F191" s="4">
        <f>'Post-Payment Review Tool'!AI115</f>
        <v>0</v>
      </c>
      <c r="G191" s="27">
        <f>'Post-Payment Review Tool'!AH115</f>
        <v>0</v>
      </c>
    </row>
    <row r="192" spans="1:7" ht="27.6">
      <c r="A192" s="13">
        <v>17.11</v>
      </c>
      <c r="B192" s="2" t="s">
        <v>383</v>
      </c>
      <c r="C192" s="4">
        <f t="shared" si="6"/>
        <v>0</v>
      </c>
      <c r="D192" s="4">
        <f>'Post-Payment Review Tool'!AK116</f>
        <v>0</v>
      </c>
      <c r="E192" s="4">
        <f>'Post-Payment Review Tool'!AG116</f>
        <v>0</v>
      </c>
      <c r="F192" s="4">
        <f>'Post-Payment Review Tool'!AI116</f>
        <v>0</v>
      </c>
      <c r="G192" s="27">
        <f>'Post-Payment Review Tool'!AH116</f>
        <v>0</v>
      </c>
    </row>
    <row r="193" spans="1:7" ht="27.6">
      <c r="A193" s="13">
        <v>17.12</v>
      </c>
      <c r="B193" s="2" t="s">
        <v>56</v>
      </c>
      <c r="C193" s="4">
        <f t="shared" si="6"/>
        <v>0</v>
      </c>
      <c r="D193" s="4">
        <f>'Post-Payment Review Tool'!AK117</f>
        <v>0</v>
      </c>
      <c r="E193" s="4">
        <f>'Post-Payment Review Tool'!AG117</f>
        <v>0</v>
      </c>
      <c r="F193" s="4">
        <f>'Post-Payment Review Tool'!AI117</f>
        <v>0</v>
      </c>
      <c r="G193" s="27">
        <f>'Post-Payment Review Tool'!AH117</f>
        <v>0</v>
      </c>
    </row>
    <row r="194" spans="1:7">
      <c r="A194" s="56"/>
      <c r="B194" s="63" t="s">
        <v>284</v>
      </c>
      <c r="C194" s="68">
        <f>SUM(C182:C193)</f>
        <v>0</v>
      </c>
      <c r="D194" s="68">
        <f>SUM(D182:D193)</f>
        <v>0</v>
      </c>
      <c r="E194" s="68">
        <f>SUM(E182:E193)</f>
        <v>0</v>
      </c>
      <c r="F194" s="68">
        <f>SUM(F182:F193)</f>
        <v>0</v>
      </c>
      <c r="G194" s="69">
        <f>IF(SUM(E194:F194)=0,0,E194/SUM(E194:F194))</f>
        <v>0</v>
      </c>
    </row>
    <row r="195" spans="1:7">
      <c r="A195" s="61"/>
      <c r="B195" s="62"/>
      <c r="C195" s="58"/>
      <c r="D195" s="58"/>
      <c r="E195" s="58"/>
      <c r="F195" s="58"/>
      <c r="G195" s="59"/>
    </row>
    <row r="196" spans="1:7">
      <c r="A196" s="11" t="s">
        <v>160</v>
      </c>
      <c r="B196" s="10"/>
      <c r="C196" s="5"/>
      <c r="D196" s="5"/>
      <c r="E196" s="5"/>
      <c r="F196" s="5"/>
      <c r="G196" s="5"/>
    </row>
    <row r="197" spans="1:7" ht="262.2">
      <c r="A197" s="12">
        <v>18.100000000000001</v>
      </c>
      <c r="B197" s="18" t="s">
        <v>95</v>
      </c>
      <c r="C197" s="4">
        <f>E197+F197</f>
        <v>0</v>
      </c>
      <c r="D197" s="4">
        <f>'Post-Payment Review Tool'!AK119</f>
        <v>0</v>
      </c>
      <c r="E197" s="4">
        <f>'Post-Payment Review Tool'!AG119</f>
        <v>0</v>
      </c>
      <c r="F197" s="4">
        <f>'Post-Payment Review Tool'!AI119</f>
        <v>0</v>
      </c>
      <c r="G197" s="27">
        <f>'Post-Payment Review Tool'!AH119</f>
        <v>0</v>
      </c>
    </row>
    <row r="198" spans="1:7" ht="138">
      <c r="A198" s="12">
        <v>18.2</v>
      </c>
      <c r="B198" s="18" t="s">
        <v>57</v>
      </c>
      <c r="C198" s="4">
        <f>E198+F198</f>
        <v>0</v>
      </c>
      <c r="D198" s="4">
        <f>'Post-Payment Review Tool'!AK120</f>
        <v>0</v>
      </c>
      <c r="E198" s="4">
        <f>'Post-Payment Review Tool'!AG120</f>
        <v>0</v>
      </c>
      <c r="F198" s="4">
        <f>'Post-Payment Review Tool'!AI120</f>
        <v>0</v>
      </c>
      <c r="G198" s="27">
        <f>'Post-Payment Review Tool'!AH120</f>
        <v>0</v>
      </c>
    </row>
    <row r="199" spans="1:7">
      <c r="A199" s="56"/>
      <c r="B199" s="63" t="s">
        <v>284</v>
      </c>
      <c r="C199" s="68">
        <f>SUM(C197:C198)</f>
        <v>0</v>
      </c>
      <c r="D199" s="68">
        <f>SUM(D197:D198)</f>
        <v>0</v>
      </c>
      <c r="E199" s="68">
        <f>SUM(E197:E198)</f>
        <v>0</v>
      </c>
      <c r="F199" s="68">
        <f>SUM(F197:F198)</f>
        <v>0</v>
      </c>
      <c r="G199" s="69">
        <f>IF(SUM(E199:F199)=0,0,E199/SUM(E199:F199))</f>
        <v>0</v>
      </c>
    </row>
    <row r="200" spans="1:7">
      <c r="A200" s="61"/>
      <c r="B200" s="62"/>
      <c r="C200" s="58"/>
      <c r="D200" s="58"/>
      <c r="E200" s="58"/>
      <c r="F200" s="58"/>
      <c r="G200" s="59"/>
    </row>
    <row r="201" spans="1:7">
      <c r="A201" s="15" t="s">
        <v>79</v>
      </c>
      <c r="B201" s="19"/>
      <c r="C201" s="5"/>
      <c r="D201" s="5"/>
      <c r="E201" s="5"/>
      <c r="F201" s="5"/>
      <c r="G201" s="5"/>
    </row>
    <row r="202" spans="1:7">
      <c r="A202" s="12">
        <v>19.100000000000001</v>
      </c>
      <c r="B202" s="18" t="s">
        <v>96</v>
      </c>
      <c r="C202" s="4">
        <f>E202+F202</f>
        <v>0</v>
      </c>
      <c r="D202" s="4">
        <f>'Post-Payment Review Tool'!AK122</f>
        <v>0</v>
      </c>
      <c r="E202" s="4">
        <f>'Post-Payment Review Tool'!AG122</f>
        <v>0</v>
      </c>
      <c r="F202" s="4">
        <f>'Post-Payment Review Tool'!AI122</f>
        <v>0</v>
      </c>
      <c r="G202" s="27">
        <f>'Post-Payment Review Tool'!AH122</f>
        <v>0</v>
      </c>
    </row>
    <row r="203" spans="1:7" ht="27.6">
      <c r="A203" s="12">
        <v>19.2</v>
      </c>
      <c r="B203" s="18" t="s">
        <v>257</v>
      </c>
      <c r="C203" s="4">
        <f>E203+F203</f>
        <v>0</v>
      </c>
      <c r="D203" s="4">
        <f>'Post-Payment Review Tool'!AK123</f>
        <v>0</v>
      </c>
      <c r="E203" s="4">
        <f>'Post-Payment Review Tool'!AG123</f>
        <v>0</v>
      </c>
      <c r="F203" s="4">
        <f>'Post-Payment Review Tool'!AI123</f>
        <v>0</v>
      </c>
      <c r="G203" s="27">
        <f>'Post-Payment Review Tool'!AH123</f>
        <v>0</v>
      </c>
    </row>
    <row r="204" spans="1:7" ht="55.2">
      <c r="A204" s="12">
        <v>19.3</v>
      </c>
      <c r="B204" s="18" t="s">
        <v>97</v>
      </c>
      <c r="C204" s="4">
        <f>E204+F204</f>
        <v>0</v>
      </c>
      <c r="D204" s="4">
        <f>'Post-Payment Review Tool'!AK124</f>
        <v>0</v>
      </c>
      <c r="E204" s="4">
        <f>'Post-Payment Review Tool'!AG124</f>
        <v>0</v>
      </c>
      <c r="F204" s="4">
        <f>'Post-Payment Review Tool'!AI124</f>
        <v>0</v>
      </c>
      <c r="G204" s="27">
        <f>'Post-Payment Review Tool'!AH124</f>
        <v>0</v>
      </c>
    </row>
    <row r="205" spans="1:7">
      <c r="A205" s="12">
        <v>19.399999999999999</v>
      </c>
      <c r="B205" s="2" t="s">
        <v>258</v>
      </c>
      <c r="C205" s="4">
        <f>E205+F205</f>
        <v>0</v>
      </c>
      <c r="D205" s="4">
        <f>'Post-Payment Review Tool'!AK125</f>
        <v>0</v>
      </c>
      <c r="E205" s="4">
        <f>'Post-Payment Review Tool'!AG125</f>
        <v>0</v>
      </c>
      <c r="F205" s="4">
        <f>'Post-Payment Review Tool'!AI125</f>
        <v>0</v>
      </c>
      <c r="G205" s="27">
        <f>'Post-Payment Review Tool'!AH125</f>
        <v>0</v>
      </c>
    </row>
    <row r="206" spans="1:7">
      <c r="A206" s="56"/>
      <c r="B206" s="63" t="s">
        <v>284</v>
      </c>
      <c r="C206" s="68">
        <f>SUM(C202:C205)</f>
        <v>0</v>
      </c>
      <c r="D206" s="68">
        <f>SUM(D202:D205)</f>
        <v>0</v>
      </c>
      <c r="E206" s="68">
        <f>SUM(E202:E205)</f>
        <v>0</v>
      </c>
      <c r="F206" s="68">
        <f>SUM(F202:F205)</f>
        <v>0</v>
      </c>
      <c r="G206" s="69">
        <f>IF(SUM(E206:F206)=0,0,E206/SUM(E206:F206))</f>
        <v>0</v>
      </c>
    </row>
    <row r="207" spans="1:7">
      <c r="A207" s="61"/>
      <c r="B207" s="62"/>
      <c r="C207" s="58"/>
      <c r="D207" s="58"/>
      <c r="E207" s="58"/>
      <c r="F207" s="58"/>
      <c r="G207" s="59"/>
    </row>
    <row r="208" spans="1:7">
      <c r="A208" s="11" t="s">
        <v>80</v>
      </c>
      <c r="B208" s="10"/>
      <c r="C208" s="5"/>
      <c r="D208" s="5"/>
      <c r="E208" s="5"/>
      <c r="F208" s="5"/>
      <c r="G208" s="5"/>
    </row>
    <row r="209" spans="1:7" ht="27.6">
      <c r="A209" s="12">
        <v>20.100000000000001</v>
      </c>
      <c r="B209" s="18" t="s">
        <v>98</v>
      </c>
      <c r="C209" s="4">
        <f>E209+F209</f>
        <v>0</v>
      </c>
      <c r="D209" s="4">
        <f>'Post-Payment Review Tool'!AK127</f>
        <v>0</v>
      </c>
      <c r="E209" s="4">
        <f>'Post-Payment Review Tool'!AG127</f>
        <v>0</v>
      </c>
      <c r="F209" s="4">
        <f>'Post-Payment Review Tool'!AI127</f>
        <v>0</v>
      </c>
      <c r="G209" s="27">
        <f>'Post-Payment Review Tool'!AH127</f>
        <v>0</v>
      </c>
    </row>
    <row r="210" spans="1:7" ht="27.6">
      <c r="A210" s="12">
        <v>20.2</v>
      </c>
      <c r="B210" s="18" t="s">
        <v>58</v>
      </c>
      <c r="C210" s="4">
        <f>E210+F210</f>
        <v>0</v>
      </c>
      <c r="D210" s="4">
        <f>'Post-Payment Review Tool'!AK128</f>
        <v>0</v>
      </c>
      <c r="E210" s="4">
        <f>'Post-Payment Review Tool'!AG128</f>
        <v>0</v>
      </c>
      <c r="F210" s="4">
        <f>'Post-Payment Review Tool'!AI128</f>
        <v>0</v>
      </c>
      <c r="G210" s="27">
        <f>'Post-Payment Review Tool'!AH128</f>
        <v>0</v>
      </c>
    </row>
    <row r="211" spans="1:7" ht="27.6">
      <c r="A211" s="12">
        <v>20.3</v>
      </c>
      <c r="B211" s="18" t="s">
        <v>259</v>
      </c>
      <c r="C211" s="4">
        <f>E211+F211</f>
        <v>0</v>
      </c>
      <c r="D211" s="4">
        <f>'Post-Payment Review Tool'!AK129</f>
        <v>0</v>
      </c>
      <c r="E211" s="4">
        <f>'Post-Payment Review Tool'!AG129</f>
        <v>0</v>
      </c>
      <c r="F211" s="4">
        <f>'Post-Payment Review Tool'!AI129</f>
        <v>0</v>
      </c>
      <c r="G211" s="27">
        <f>'Post-Payment Review Tool'!AH129</f>
        <v>0</v>
      </c>
    </row>
    <row r="212" spans="1:7">
      <c r="A212" s="12">
        <v>20.399999999999999</v>
      </c>
      <c r="B212" s="18" t="s">
        <v>260</v>
      </c>
      <c r="C212" s="4">
        <f>E212+F212</f>
        <v>0</v>
      </c>
      <c r="D212" s="4">
        <f>'Post-Payment Review Tool'!AK130</f>
        <v>0</v>
      </c>
      <c r="E212" s="4">
        <f>'Post-Payment Review Tool'!AG130</f>
        <v>0</v>
      </c>
      <c r="F212" s="4">
        <f>'Post-Payment Review Tool'!AI130</f>
        <v>0</v>
      </c>
      <c r="G212" s="27">
        <f>'Post-Payment Review Tool'!AH130</f>
        <v>0</v>
      </c>
    </row>
    <row r="213" spans="1:7">
      <c r="A213" s="56"/>
      <c r="B213" s="63" t="s">
        <v>284</v>
      </c>
      <c r="C213" s="68">
        <f>SUM(C209:C212)</f>
        <v>0</v>
      </c>
      <c r="D213" s="68">
        <f>SUM(D209:D212)</f>
        <v>0</v>
      </c>
      <c r="E213" s="68">
        <f>SUM(E209:E212)</f>
        <v>0</v>
      </c>
      <c r="F213" s="68">
        <f>SUM(F209:F212)</f>
        <v>0</v>
      </c>
      <c r="G213" s="69">
        <f>IF(SUM(E213:F213)=0,0,E213/SUM(E213:F213))</f>
        <v>0</v>
      </c>
    </row>
    <row r="214" spans="1:7">
      <c r="A214" s="61"/>
      <c r="B214" s="62"/>
      <c r="C214" s="58"/>
      <c r="D214" s="58"/>
      <c r="E214" s="58"/>
      <c r="F214" s="58"/>
      <c r="G214" s="59"/>
    </row>
    <row r="215" spans="1:7">
      <c r="A215" s="11" t="s">
        <v>180</v>
      </c>
      <c r="B215" s="10"/>
      <c r="C215" s="5"/>
      <c r="D215" s="5"/>
      <c r="E215" s="5"/>
      <c r="F215" s="5"/>
      <c r="G215" s="5"/>
    </row>
    <row r="216" spans="1:7" ht="27.6">
      <c r="A216" s="12">
        <v>21.1</v>
      </c>
      <c r="B216" s="18" t="s">
        <v>162</v>
      </c>
      <c r="C216" s="4">
        <f>E216+F216</f>
        <v>0</v>
      </c>
      <c r="D216" s="4">
        <f>'Post-Payment Review Tool'!AK132</f>
        <v>0</v>
      </c>
      <c r="E216" s="4">
        <f>'Post-Payment Review Tool'!AG132</f>
        <v>0</v>
      </c>
      <c r="F216" s="4">
        <f>'Post-Payment Review Tool'!AI132</f>
        <v>0</v>
      </c>
      <c r="G216" s="27">
        <f>'Post-Payment Review Tool'!AH132</f>
        <v>0</v>
      </c>
    </row>
    <row r="217" spans="1:7" ht="27.6">
      <c r="A217" s="12">
        <v>21.2</v>
      </c>
      <c r="B217" s="18" t="s">
        <v>163</v>
      </c>
      <c r="C217" s="4">
        <f t="shared" ref="C217:C224" si="7">E217+F217</f>
        <v>0</v>
      </c>
      <c r="D217" s="4">
        <f>'Post-Payment Review Tool'!AK133</f>
        <v>0</v>
      </c>
      <c r="E217" s="4">
        <f>'Post-Payment Review Tool'!AG133</f>
        <v>0</v>
      </c>
      <c r="F217" s="4">
        <f>'Post-Payment Review Tool'!AI133</f>
        <v>0</v>
      </c>
      <c r="G217" s="27">
        <f>'Post-Payment Review Tool'!AH133</f>
        <v>0</v>
      </c>
    </row>
    <row r="218" spans="1:7" ht="27.6">
      <c r="A218" s="12">
        <v>21.3</v>
      </c>
      <c r="B218" s="18" t="s">
        <v>164</v>
      </c>
      <c r="C218" s="4">
        <f t="shared" si="7"/>
        <v>0</v>
      </c>
      <c r="D218" s="4">
        <f>'Post-Payment Review Tool'!AK134</f>
        <v>0</v>
      </c>
      <c r="E218" s="4">
        <f>'Post-Payment Review Tool'!AG134</f>
        <v>0</v>
      </c>
      <c r="F218" s="4">
        <f>'Post-Payment Review Tool'!AI134</f>
        <v>0</v>
      </c>
      <c r="G218" s="27">
        <f>'Post-Payment Review Tool'!AH134</f>
        <v>0</v>
      </c>
    </row>
    <row r="219" spans="1:7" ht="55.2">
      <c r="A219" s="12">
        <v>21.4</v>
      </c>
      <c r="B219" s="18" t="s">
        <v>165</v>
      </c>
      <c r="C219" s="4">
        <f t="shared" si="7"/>
        <v>0</v>
      </c>
      <c r="D219" s="4">
        <f>'Post-Payment Review Tool'!AK135</f>
        <v>0</v>
      </c>
      <c r="E219" s="4">
        <f>'Post-Payment Review Tool'!AG135</f>
        <v>0</v>
      </c>
      <c r="F219" s="4">
        <f>'Post-Payment Review Tool'!AI135</f>
        <v>0</v>
      </c>
      <c r="G219" s="27">
        <f>'Post-Payment Review Tool'!AH135</f>
        <v>0</v>
      </c>
    </row>
    <row r="220" spans="1:7" ht="110.4">
      <c r="A220" s="12">
        <v>21.5</v>
      </c>
      <c r="B220" s="18" t="s">
        <v>166</v>
      </c>
      <c r="C220" s="4">
        <f t="shared" si="7"/>
        <v>0</v>
      </c>
      <c r="D220" s="4">
        <f>'Post-Payment Review Tool'!AK136</f>
        <v>0</v>
      </c>
      <c r="E220" s="4">
        <f>'Post-Payment Review Tool'!AG136</f>
        <v>0</v>
      </c>
      <c r="F220" s="4">
        <f>'Post-Payment Review Tool'!AI136</f>
        <v>0</v>
      </c>
      <c r="G220" s="27">
        <f>'Post-Payment Review Tool'!AH136</f>
        <v>0</v>
      </c>
    </row>
    <row r="221" spans="1:7" ht="27.6">
      <c r="A221" s="12">
        <v>21.6</v>
      </c>
      <c r="B221" s="2" t="s">
        <v>261</v>
      </c>
      <c r="C221" s="4">
        <f t="shared" si="7"/>
        <v>0</v>
      </c>
      <c r="D221" s="4">
        <f>'Post-Payment Review Tool'!AK137</f>
        <v>0</v>
      </c>
      <c r="E221" s="4">
        <f>'Post-Payment Review Tool'!AG137</f>
        <v>0</v>
      </c>
      <c r="F221" s="4">
        <f>'Post-Payment Review Tool'!AI137</f>
        <v>0</v>
      </c>
      <c r="G221" s="27">
        <f>'Post-Payment Review Tool'!AH137</f>
        <v>0</v>
      </c>
    </row>
    <row r="222" spans="1:7" ht="41.4">
      <c r="A222" s="12">
        <v>21.7</v>
      </c>
      <c r="B222" s="41" t="s">
        <v>262</v>
      </c>
      <c r="C222" s="4">
        <f t="shared" si="7"/>
        <v>0</v>
      </c>
      <c r="D222" s="4">
        <f>'Post-Payment Review Tool'!AK138</f>
        <v>0</v>
      </c>
      <c r="E222" s="4">
        <f>'Post-Payment Review Tool'!AG138</f>
        <v>0</v>
      </c>
      <c r="F222" s="4">
        <f>'Post-Payment Review Tool'!AI138</f>
        <v>0</v>
      </c>
      <c r="G222" s="27">
        <f>'Post-Payment Review Tool'!AH138</f>
        <v>0</v>
      </c>
    </row>
    <row r="223" spans="1:7" ht="27.6">
      <c r="A223" s="12">
        <v>21.8</v>
      </c>
      <c r="B223" s="2" t="s">
        <v>263</v>
      </c>
      <c r="C223" s="4">
        <f t="shared" si="7"/>
        <v>0</v>
      </c>
      <c r="D223" s="4">
        <f>'Post-Payment Review Tool'!AK139</f>
        <v>0</v>
      </c>
      <c r="E223" s="4">
        <f>'Post-Payment Review Tool'!AG139</f>
        <v>0</v>
      </c>
      <c r="F223" s="4">
        <f>'Post-Payment Review Tool'!AI139</f>
        <v>0</v>
      </c>
      <c r="G223" s="27">
        <f>'Post-Payment Review Tool'!AH139</f>
        <v>0</v>
      </c>
    </row>
    <row r="224" spans="1:7" ht="41.4">
      <c r="A224" s="56">
        <v>21.9</v>
      </c>
      <c r="B224" s="2" t="s">
        <v>373</v>
      </c>
      <c r="C224" s="4">
        <f t="shared" si="7"/>
        <v>0</v>
      </c>
      <c r="D224" s="4">
        <f>'Post-Payment Review Tool'!AK140</f>
        <v>0</v>
      </c>
      <c r="E224" s="4">
        <f>'Post-Payment Review Tool'!AG140</f>
        <v>0</v>
      </c>
      <c r="F224" s="4">
        <f>'Post-Payment Review Tool'!AI140</f>
        <v>0</v>
      </c>
      <c r="G224" s="27">
        <f>'Post-Payment Review Tool'!AH140</f>
        <v>0</v>
      </c>
    </row>
    <row r="225" spans="1:7">
      <c r="A225" s="56"/>
      <c r="B225" s="63" t="s">
        <v>284</v>
      </c>
      <c r="C225" s="68">
        <f>SUM(C216:C224)</f>
        <v>0</v>
      </c>
      <c r="D225" s="68">
        <f>SUM(D216:D224)</f>
        <v>0</v>
      </c>
      <c r="E225" s="68">
        <f>SUM(E216:E224)</f>
        <v>0</v>
      </c>
      <c r="F225" s="68">
        <f>SUM(F216:F224)</f>
        <v>0</v>
      </c>
      <c r="G225" s="69">
        <f>IF(SUM(E225:F225)=0,0,E225/SUM(E225:F225))</f>
        <v>0</v>
      </c>
    </row>
    <row r="226" spans="1:7">
      <c r="A226" s="61"/>
      <c r="B226" s="62"/>
      <c r="C226" s="58"/>
      <c r="D226" s="58"/>
      <c r="E226" s="58"/>
      <c r="F226" s="58"/>
      <c r="G226" s="59"/>
    </row>
    <row r="227" spans="1:7">
      <c r="A227" s="11" t="s">
        <v>264</v>
      </c>
      <c r="B227" s="10"/>
      <c r="C227" s="5"/>
      <c r="D227" s="5"/>
      <c r="E227" s="5"/>
      <c r="F227" s="5"/>
      <c r="G227" s="5"/>
    </row>
    <row r="228" spans="1:7" ht="41.4">
      <c r="A228" s="42">
        <v>22.1</v>
      </c>
      <c r="B228" s="43" t="s">
        <v>265</v>
      </c>
      <c r="C228" s="4">
        <f>E228+F228</f>
        <v>0</v>
      </c>
      <c r="D228" s="4">
        <f>'Post-Payment Review Tool'!AK142</f>
        <v>0</v>
      </c>
      <c r="E228" s="4">
        <f>'Post-Payment Review Tool'!AG142</f>
        <v>0</v>
      </c>
      <c r="F228" s="4">
        <f>'Post-Payment Review Tool'!AI142</f>
        <v>0</v>
      </c>
      <c r="G228" s="27">
        <f>'Post-Payment Review Tool'!AH142</f>
        <v>0</v>
      </c>
    </row>
    <row r="229" spans="1:7">
      <c r="A229" s="42">
        <v>22.2</v>
      </c>
      <c r="B229" s="44" t="s">
        <v>266</v>
      </c>
      <c r="C229" s="4">
        <f t="shared" ref="C229:C238" si="8">E229+F229</f>
        <v>0</v>
      </c>
      <c r="D229" s="4">
        <f>'Post-Payment Review Tool'!AK143</f>
        <v>0</v>
      </c>
      <c r="E229" s="4">
        <f>'Post-Payment Review Tool'!AG143</f>
        <v>0</v>
      </c>
      <c r="F229" s="4">
        <f>'Post-Payment Review Tool'!AI143</f>
        <v>0</v>
      </c>
      <c r="G229" s="27">
        <f>'Post-Payment Review Tool'!AH143</f>
        <v>0</v>
      </c>
    </row>
    <row r="230" spans="1:7" ht="69">
      <c r="A230" s="42">
        <v>22.3</v>
      </c>
      <c r="B230" s="44" t="s">
        <v>267</v>
      </c>
      <c r="C230" s="4">
        <f t="shared" si="8"/>
        <v>0</v>
      </c>
      <c r="D230" s="4">
        <f>'Post-Payment Review Tool'!AK144</f>
        <v>0</v>
      </c>
      <c r="E230" s="4">
        <f>'Post-Payment Review Tool'!AG144</f>
        <v>0</v>
      </c>
      <c r="F230" s="4">
        <f>'Post-Payment Review Tool'!AI144</f>
        <v>0</v>
      </c>
      <c r="G230" s="27">
        <f>'Post-Payment Review Tool'!AH144</f>
        <v>0</v>
      </c>
    </row>
    <row r="231" spans="1:7" ht="27.6">
      <c r="A231" s="42">
        <v>22.4</v>
      </c>
      <c r="B231" s="44" t="s">
        <v>268</v>
      </c>
      <c r="C231" s="4">
        <f t="shared" si="8"/>
        <v>0</v>
      </c>
      <c r="D231" s="4">
        <f>'Post-Payment Review Tool'!AK145</f>
        <v>0</v>
      </c>
      <c r="E231" s="4">
        <f>'Post-Payment Review Tool'!AG145</f>
        <v>0</v>
      </c>
      <c r="F231" s="4">
        <f>'Post-Payment Review Tool'!AI145</f>
        <v>0</v>
      </c>
      <c r="G231" s="27">
        <f>'Post-Payment Review Tool'!AH145</f>
        <v>0</v>
      </c>
    </row>
    <row r="232" spans="1:7">
      <c r="A232" s="42">
        <v>22.5</v>
      </c>
      <c r="B232" s="44" t="s">
        <v>269</v>
      </c>
      <c r="C232" s="4">
        <f t="shared" si="8"/>
        <v>0</v>
      </c>
      <c r="D232" s="4">
        <f>'Post-Payment Review Tool'!AK146</f>
        <v>0</v>
      </c>
      <c r="E232" s="4">
        <f>'Post-Payment Review Tool'!AG146</f>
        <v>0</v>
      </c>
      <c r="F232" s="4">
        <f>'Post-Payment Review Tool'!AI146</f>
        <v>0</v>
      </c>
      <c r="G232" s="27">
        <f>'Post-Payment Review Tool'!AH146</f>
        <v>0</v>
      </c>
    </row>
    <row r="233" spans="1:7">
      <c r="A233" s="42">
        <v>22.6</v>
      </c>
      <c r="B233" s="44" t="s">
        <v>270</v>
      </c>
      <c r="C233" s="4">
        <f t="shared" si="8"/>
        <v>0</v>
      </c>
      <c r="D233" s="4">
        <f>'Post-Payment Review Tool'!AK147</f>
        <v>0</v>
      </c>
      <c r="E233" s="4">
        <f>'Post-Payment Review Tool'!AG147</f>
        <v>0</v>
      </c>
      <c r="F233" s="4">
        <f>'Post-Payment Review Tool'!AI147</f>
        <v>0</v>
      </c>
      <c r="G233" s="27">
        <f>'Post-Payment Review Tool'!AH147</f>
        <v>0</v>
      </c>
    </row>
    <row r="234" spans="1:7" ht="41.4">
      <c r="A234" s="42">
        <v>22.7</v>
      </c>
      <c r="B234" s="44" t="s">
        <v>271</v>
      </c>
      <c r="C234" s="4">
        <f t="shared" si="8"/>
        <v>0</v>
      </c>
      <c r="D234" s="4">
        <f>'Post-Payment Review Tool'!AK148</f>
        <v>0</v>
      </c>
      <c r="E234" s="4">
        <f>'Post-Payment Review Tool'!AG148</f>
        <v>0</v>
      </c>
      <c r="F234" s="4">
        <f>'Post-Payment Review Tool'!AI148</f>
        <v>0</v>
      </c>
      <c r="G234" s="27">
        <f>'Post-Payment Review Tool'!AH148</f>
        <v>0</v>
      </c>
    </row>
    <row r="235" spans="1:7" ht="41.4">
      <c r="A235" s="42">
        <v>22.8</v>
      </c>
      <c r="B235" s="44" t="s">
        <v>272</v>
      </c>
      <c r="C235" s="4">
        <f t="shared" si="8"/>
        <v>0</v>
      </c>
      <c r="D235" s="4">
        <f>'Post-Payment Review Tool'!AK149</f>
        <v>0</v>
      </c>
      <c r="E235" s="4">
        <f>'Post-Payment Review Tool'!AG149</f>
        <v>0</v>
      </c>
      <c r="F235" s="4">
        <f>'Post-Payment Review Tool'!AI149</f>
        <v>0</v>
      </c>
      <c r="G235" s="27">
        <f>'Post-Payment Review Tool'!AH149</f>
        <v>0</v>
      </c>
    </row>
    <row r="236" spans="1:7">
      <c r="A236" s="42">
        <v>22.9</v>
      </c>
      <c r="B236" s="44" t="s">
        <v>273</v>
      </c>
      <c r="C236" s="4">
        <f t="shared" si="8"/>
        <v>0</v>
      </c>
      <c r="D236" s="4">
        <f>'Post-Payment Review Tool'!AK150</f>
        <v>0</v>
      </c>
      <c r="E236" s="4">
        <f>'Post-Payment Review Tool'!AG150</f>
        <v>0</v>
      </c>
      <c r="F236" s="4">
        <f>'Post-Payment Review Tool'!AI150</f>
        <v>0</v>
      </c>
      <c r="G236" s="27">
        <f>'Post-Payment Review Tool'!AH150</f>
        <v>0</v>
      </c>
    </row>
    <row r="237" spans="1:7">
      <c r="A237" s="45">
        <v>22.1</v>
      </c>
      <c r="B237" s="44" t="s">
        <v>274</v>
      </c>
      <c r="C237" s="4">
        <f t="shared" si="8"/>
        <v>0</v>
      </c>
      <c r="D237" s="4">
        <f>'Post-Payment Review Tool'!AK151</f>
        <v>0</v>
      </c>
      <c r="E237" s="4">
        <f>'Post-Payment Review Tool'!AG151</f>
        <v>0</v>
      </c>
      <c r="F237" s="4">
        <f>'Post-Payment Review Tool'!AI151</f>
        <v>0</v>
      </c>
      <c r="G237" s="27">
        <f>'Post-Payment Review Tool'!AH151</f>
        <v>0</v>
      </c>
    </row>
    <row r="238" spans="1:7" ht="41.4">
      <c r="A238" s="134">
        <v>22.11</v>
      </c>
      <c r="B238" s="44" t="s">
        <v>373</v>
      </c>
      <c r="C238" s="4">
        <f t="shared" si="8"/>
        <v>0</v>
      </c>
      <c r="D238" s="4">
        <f>'Post-Payment Review Tool'!AK152</f>
        <v>0</v>
      </c>
      <c r="E238" s="4">
        <f>'Post-Payment Review Tool'!AG152</f>
        <v>0</v>
      </c>
      <c r="F238" s="4">
        <f>'Post-Payment Review Tool'!AI152</f>
        <v>0</v>
      </c>
      <c r="G238" s="27">
        <f>'Post-Payment Review Tool'!AH152</f>
        <v>0</v>
      </c>
    </row>
    <row r="239" spans="1:7">
      <c r="A239" s="56"/>
      <c r="B239" s="63" t="s">
        <v>284</v>
      </c>
      <c r="C239" s="68">
        <f>SUM(C228:C237)</f>
        <v>0</v>
      </c>
      <c r="D239" s="68">
        <f>SUM(D228:D237)</f>
        <v>0</v>
      </c>
      <c r="E239" s="68">
        <f>SUM(E228:E237)</f>
        <v>0</v>
      </c>
      <c r="F239" s="68">
        <f>SUM(F228:F237)</f>
        <v>0</v>
      </c>
      <c r="G239" s="69">
        <f>IF(SUM(E239:F239)=0,0,E239/SUM(E239:F239))</f>
        <v>0</v>
      </c>
    </row>
    <row r="240" spans="1:7">
      <c r="A240" s="61"/>
      <c r="B240" s="62"/>
      <c r="C240" s="58"/>
      <c r="D240" s="58"/>
      <c r="E240" s="58"/>
      <c r="F240" s="58"/>
      <c r="G240" s="59"/>
    </row>
    <row r="241" spans="1:7">
      <c r="A241" s="11" t="s">
        <v>275</v>
      </c>
      <c r="B241" s="10"/>
      <c r="C241" s="5"/>
      <c r="D241" s="5"/>
      <c r="E241" s="5"/>
      <c r="F241" s="5"/>
      <c r="G241" s="5"/>
    </row>
    <row r="242" spans="1:7" ht="41.4">
      <c r="A242" s="46">
        <v>23.1</v>
      </c>
      <c r="B242" s="44" t="s">
        <v>276</v>
      </c>
      <c r="C242" s="4">
        <f>E242+F242</f>
        <v>0</v>
      </c>
      <c r="D242" s="4">
        <f>'Post-Payment Review Tool'!AK154</f>
        <v>0</v>
      </c>
      <c r="E242" s="4">
        <f>'Post-Payment Review Tool'!AG154</f>
        <v>0</v>
      </c>
      <c r="F242" s="4">
        <f>'Post-Payment Review Tool'!AI154</f>
        <v>0</v>
      </c>
      <c r="G242" s="27">
        <f>'Post-Payment Review Tool'!AH154</f>
        <v>0</v>
      </c>
    </row>
    <row r="243" spans="1:7" ht="55.2">
      <c r="A243" s="46">
        <v>23.2</v>
      </c>
      <c r="B243" s="44" t="s">
        <v>277</v>
      </c>
      <c r="C243" s="4">
        <f t="shared" ref="C243:C249" si="9">E243+F243</f>
        <v>0</v>
      </c>
      <c r="D243" s="4">
        <f>'Post-Payment Review Tool'!AK155</f>
        <v>0</v>
      </c>
      <c r="E243" s="4">
        <f>'Post-Payment Review Tool'!AG155</f>
        <v>0</v>
      </c>
      <c r="F243" s="4">
        <f>'Post-Payment Review Tool'!AI155</f>
        <v>0</v>
      </c>
      <c r="G243" s="27">
        <f>'Post-Payment Review Tool'!AH155</f>
        <v>0</v>
      </c>
    </row>
    <row r="244" spans="1:7" ht="41.4">
      <c r="A244" s="46">
        <v>23.3</v>
      </c>
      <c r="B244" s="43" t="s">
        <v>278</v>
      </c>
      <c r="C244" s="4">
        <f t="shared" si="9"/>
        <v>0</v>
      </c>
      <c r="D244" s="4">
        <f>'Post-Payment Review Tool'!AK156</f>
        <v>0</v>
      </c>
      <c r="E244" s="4">
        <f>'Post-Payment Review Tool'!AG156</f>
        <v>0</v>
      </c>
      <c r="F244" s="4">
        <f>'Post-Payment Review Tool'!AI156</f>
        <v>0</v>
      </c>
      <c r="G244" s="27">
        <f>'Post-Payment Review Tool'!AH156</f>
        <v>0</v>
      </c>
    </row>
    <row r="245" spans="1:7" ht="27.6">
      <c r="A245" s="46">
        <v>23.4</v>
      </c>
      <c r="B245" s="44" t="s">
        <v>279</v>
      </c>
      <c r="C245" s="4">
        <f t="shared" si="9"/>
        <v>0</v>
      </c>
      <c r="D245" s="4">
        <f>'Post-Payment Review Tool'!AK157</f>
        <v>0</v>
      </c>
      <c r="E245" s="4">
        <f>'Post-Payment Review Tool'!AG157</f>
        <v>0</v>
      </c>
      <c r="F245" s="4">
        <f>'Post-Payment Review Tool'!AI157</f>
        <v>0</v>
      </c>
      <c r="G245" s="27">
        <f>'Post-Payment Review Tool'!AH157</f>
        <v>0</v>
      </c>
    </row>
    <row r="246" spans="1:7" ht="27.6">
      <c r="A246" s="48">
        <v>23.5</v>
      </c>
      <c r="B246" s="44" t="s">
        <v>280</v>
      </c>
      <c r="C246" s="4">
        <f t="shared" si="9"/>
        <v>0</v>
      </c>
      <c r="D246" s="4">
        <f>'Post-Payment Review Tool'!AK158</f>
        <v>0</v>
      </c>
      <c r="E246" s="4">
        <f>'Post-Payment Review Tool'!AG158</f>
        <v>0</v>
      </c>
      <c r="F246" s="4">
        <f>'Post-Payment Review Tool'!AI158</f>
        <v>0</v>
      </c>
      <c r="G246" s="27">
        <f>'Post-Payment Review Tool'!AH158</f>
        <v>0</v>
      </c>
    </row>
    <row r="247" spans="1:7" ht="69">
      <c r="A247" s="48">
        <v>23.6</v>
      </c>
      <c r="B247" s="43" t="s">
        <v>281</v>
      </c>
      <c r="C247" s="4">
        <f t="shared" si="9"/>
        <v>0</v>
      </c>
      <c r="D247" s="4">
        <f>'Post-Payment Review Tool'!AK159</f>
        <v>0</v>
      </c>
      <c r="E247" s="4">
        <f>'Post-Payment Review Tool'!AG159</f>
        <v>0</v>
      </c>
      <c r="F247" s="4">
        <f>'Post-Payment Review Tool'!AI159</f>
        <v>0</v>
      </c>
      <c r="G247" s="27">
        <f>'Post-Payment Review Tool'!AH159</f>
        <v>0</v>
      </c>
    </row>
    <row r="248" spans="1:7" ht="46.2" customHeight="1">
      <c r="A248" s="49">
        <v>23.7</v>
      </c>
      <c r="B248" s="47" t="s">
        <v>282</v>
      </c>
      <c r="C248" s="4">
        <f t="shared" si="9"/>
        <v>0</v>
      </c>
      <c r="D248" s="4">
        <f>'Post-Payment Review Tool'!AK160</f>
        <v>0</v>
      </c>
      <c r="E248" s="4">
        <f>'Post-Payment Review Tool'!AG160</f>
        <v>0</v>
      </c>
      <c r="F248" s="4">
        <f>'Post-Payment Review Tool'!AI160</f>
        <v>0</v>
      </c>
      <c r="G248" s="27">
        <f>'Post-Payment Review Tool'!AH160</f>
        <v>0</v>
      </c>
    </row>
    <row r="249" spans="1:7" ht="46.2" customHeight="1">
      <c r="A249" s="49">
        <v>23.8</v>
      </c>
      <c r="B249" s="47" t="s">
        <v>283</v>
      </c>
      <c r="C249" s="4">
        <f t="shared" si="9"/>
        <v>0</v>
      </c>
      <c r="D249" s="4">
        <f>'Post-Payment Review Tool'!AK161</f>
        <v>0</v>
      </c>
      <c r="E249" s="4">
        <f>'Post-Payment Review Tool'!AG161</f>
        <v>0</v>
      </c>
      <c r="F249" s="4">
        <f>'Post-Payment Review Tool'!AI161</f>
        <v>0</v>
      </c>
      <c r="G249" s="27">
        <f>'Post-Payment Review Tool'!AH161</f>
        <v>0</v>
      </c>
    </row>
    <row r="250" spans="1:7" ht="19.95" customHeight="1">
      <c r="A250" s="56"/>
      <c r="B250" s="63" t="s">
        <v>284</v>
      </c>
      <c r="C250" s="110">
        <f>SUM(C242:C249)</f>
        <v>0</v>
      </c>
      <c r="D250" s="110">
        <f>SUM(D242:D249)</f>
        <v>0</v>
      </c>
      <c r="E250" s="110">
        <f>SUM(E242:E249)</f>
        <v>0</v>
      </c>
      <c r="F250" s="110">
        <f>SUM(F242:F249)</f>
        <v>0</v>
      </c>
      <c r="G250" s="111">
        <f>IF(SUM(E250:F250)=0,0,E250/SUM(E250:F250))</f>
        <v>0</v>
      </c>
    </row>
    <row r="251" spans="1:7" ht="19.95" customHeight="1">
      <c r="A251" s="9"/>
      <c r="B251" s="52"/>
      <c r="C251" s="52"/>
      <c r="D251" s="52"/>
      <c r="E251" s="52"/>
      <c r="F251" s="52"/>
      <c r="G251" s="108"/>
    </row>
    <row r="252" spans="1:7" ht="19.95" customHeight="1">
      <c r="A252" s="105" t="s">
        <v>356</v>
      </c>
      <c r="B252" s="106"/>
      <c r="C252" s="5"/>
      <c r="D252" s="5"/>
      <c r="E252" s="5"/>
      <c r="F252" s="5"/>
      <c r="G252" s="5"/>
    </row>
    <row r="253" spans="1:7" ht="19.95" customHeight="1">
      <c r="A253" s="142">
        <v>24.1</v>
      </c>
      <c r="B253" s="135" t="s">
        <v>322</v>
      </c>
      <c r="C253" s="4">
        <f>E253+F253</f>
        <v>0</v>
      </c>
      <c r="D253" s="4">
        <f>'Post-Payment Review Tool'!AK163</f>
        <v>0</v>
      </c>
      <c r="E253" s="4">
        <f>'Post-Payment Review Tool'!AG163</f>
        <v>0</v>
      </c>
      <c r="F253" s="4">
        <f>'Post-Payment Review Tool'!AI163</f>
        <v>0</v>
      </c>
      <c r="G253" s="27">
        <f>'Post-Payment Review Tool'!AH163</f>
        <v>0</v>
      </c>
    </row>
    <row r="254" spans="1:7" ht="47.25" customHeight="1">
      <c r="A254" s="142">
        <v>24.2</v>
      </c>
      <c r="B254" s="135" t="s">
        <v>323</v>
      </c>
      <c r="C254" s="4">
        <f t="shared" ref="C254:C261" si="10">E254+F254</f>
        <v>0</v>
      </c>
      <c r="D254" s="4">
        <f>'Post-Payment Review Tool'!AK164</f>
        <v>0</v>
      </c>
      <c r="E254" s="4">
        <f>'Post-Payment Review Tool'!AG164</f>
        <v>0</v>
      </c>
      <c r="F254" s="4">
        <f>'Post-Payment Review Tool'!AI164</f>
        <v>0</v>
      </c>
      <c r="G254" s="27">
        <f>'Post-Payment Review Tool'!AH164</f>
        <v>0</v>
      </c>
    </row>
    <row r="255" spans="1:7" ht="19.95" customHeight="1">
      <c r="A255" s="142">
        <v>24.3</v>
      </c>
      <c r="B255" s="135" t="s">
        <v>324</v>
      </c>
      <c r="C255" s="4">
        <f t="shared" si="10"/>
        <v>0</v>
      </c>
      <c r="D255" s="4">
        <f>'Post-Payment Review Tool'!AK165</f>
        <v>0</v>
      </c>
      <c r="E255" s="4">
        <f>'Post-Payment Review Tool'!AG165</f>
        <v>0</v>
      </c>
      <c r="F255" s="4">
        <f>'Post-Payment Review Tool'!AI165</f>
        <v>0</v>
      </c>
      <c r="G255" s="27">
        <f>'Post-Payment Review Tool'!AH165</f>
        <v>0</v>
      </c>
    </row>
    <row r="256" spans="1:7" ht="19.95" customHeight="1">
      <c r="A256" s="142">
        <v>24.4</v>
      </c>
      <c r="B256" s="135" t="s">
        <v>325</v>
      </c>
      <c r="C256" s="4">
        <f t="shared" si="10"/>
        <v>0</v>
      </c>
      <c r="D256" s="4">
        <f>'Post-Payment Review Tool'!AK166</f>
        <v>0</v>
      </c>
      <c r="E256" s="4">
        <f>'Post-Payment Review Tool'!AG166</f>
        <v>0</v>
      </c>
      <c r="F256" s="4">
        <f>'Post-Payment Review Tool'!AI166</f>
        <v>0</v>
      </c>
      <c r="G256" s="27">
        <f>'Post-Payment Review Tool'!AH166</f>
        <v>0</v>
      </c>
    </row>
    <row r="257" spans="1:7" ht="28.2" customHeight="1">
      <c r="A257" s="142">
        <v>24.5</v>
      </c>
      <c r="B257" s="135" t="s">
        <v>326</v>
      </c>
      <c r="C257" s="4">
        <f t="shared" si="10"/>
        <v>0</v>
      </c>
      <c r="D257" s="4">
        <f>'Post-Payment Review Tool'!AK167</f>
        <v>0</v>
      </c>
      <c r="E257" s="4">
        <f>'Post-Payment Review Tool'!AG167</f>
        <v>0</v>
      </c>
      <c r="F257" s="4">
        <f>'Post-Payment Review Tool'!AI167</f>
        <v>0</v>
      </c>
      <c r="G257" s="27">
        <f>'Post-Payment Review Tool'!AH167</f>
        <v>0</v>
      </c>
    </row>
    <row r="258" spans="1:7" ht="19.95" customHeight="1">
      <c r="A258" s="142">
        <v>24.6</v>
      </c>
      <c r="B258" s="135" t="s">
        <v>327</v>
      </c>
      <c r="C258" s="4">
        <f t="shared" si="10"/>
        <v>0</v>
      </c>
      <c r="D258" s="4">
        <f>'Post-Payment Review Tool'!AK168</f>
        <v>0</v>
      </c>
      <c r="E258" s="4">
        <f>'Post-Payment Review Tool'!AG168</f>
        <v>0</v>
      </c>
      <c r="F258" s="4">
        <f>'Post-Payment Review Tool'!AI168</f>
        <v>0</v>
      </c>
      <c r="G258" s="27">
        <f>'Post-Payment Review Tool'!AH168</f>
        <v>0</v>
      </c>
    </row>
    <row r="259" spans="1:7" ht="37.200000000000003" customHeight="1">
      <c r="A259" s="142">
        <v>24.7</v>
      </c>
      <c r="B259" s="135" t="s">
        <v>328</v>
      </c>
      <c r="C259" s="4">
        <f t="shared" si="10"/>
        <v>0</v>
      </c>
      <c r="D259" s="4">
        <f>'Post-Payment Review Tool'!AK169</f>
        <v>0</v>
      </c>
      <c r="E259" s="4">
        <f>'Post-Payment Review Tool'!AG169</f>
        <v>0</v>
      </c>
      <c r="F259" s="4">
        <f>'Post-Payment Review Tool'!AI169</f>
        <v>0</v>
      </c>
      <c r="G259" s="27">
        <f>'Post-Payment Review Tool'!AH169</f>
        <v>0</v>
      </c>
    </row>
    <row r="260" spans="1:7" ht="37.200000000000003" customHeight="1">
      <c r="A260" s="107">
        <v>24.8</v>
      </c>
      <c r="B260" s="135" t="s">
        <v>371</v>
      </c>
      <c r="C260" s="4">
        <f t="shared" si="10"/>
        <v>0</v>
      </c>
      <c r="D260" s="4">
        <f>'Post-Payment Review Tool'!AK170</f>
        <v>0</v>
      </c>
      <c r="E260" s="4">
        <f>'Post-Payment Review Tool'!AG170</f>
        <v>0</v>
      </c>
      <c r="F260" s="4">
        <f>'Post-Payment Review Tool'!AI170</f>
        <v>0</v>
      </c>
      <c r="G260" s="27">
        <f>'Post-Payment Review Tool'!AH170</f>
        <v>0</v>
      </c>
    </row>
    <row r="261" spans="1:7" ht="37.200000000000003" customHeight="1">
      <c r="A261" s="107">
        <v>24.9</v>
      </c>
      <c r="B261" s="135" t="s">
        <v>372</v>
      </c>
      <c r="C261" s="4">
        <f t="shared" si="10"/>
        <v>0</v>
      </c>
      <c r="D261" s="4">
        <f>'Post-Payment Review Tool'!AK171</f>
        <v>0</v>
      </c>
      <c r="E261" s="4">
        <f>'Post-Payment Review Tool'!AG171</f>
        <v>0</v>
      </c>
      <c r="F261" s="4">
        <f>'Post-Payment Review Tool'!AI171</f>
        <v>0</v>
      </c>
      <c r="G261" s="27">
        <f>'Post-Payment Review Tool'!AH171</f>
        <v>0</v>
      </c>
    </row>
    <row r="262" spans="1:7" ht="19.95" customHeight="1">
      <c r="A262" s="56"/>
      <c r="B262" s="63" t="s">
        <v>284</v>
      </c>
      <c r="C262" s="110">
        <f>SUM(C253:C261)</f>
        <v>0</v>
      </c>
      <c r="D262" s="110">
        <f>SUM(D253:D261)</f>
        <v>0</v>
      </c>
      <c r="E262" s="110">
        <f>SUM(E253:E261)</f>
        <v>0</v>
      </c>
      <c r="F262" s="110">
        <f>SUM(F253:F261)</f>
        <v>0</v>
      </c>
      <c r="G262" s="111">
        <f>IF(SUM(E262:F262)=0,0,E262/SUM(E262:F262))</f>
        <v>0</v>
      </c>
    </row>
    <row r="263" spans="1:7" ht="22.2" customHeight="1">
      <c r="A263" s="109"/>
      <c r="B263" s="62"/>
      <c r="C263" s="58"/>
      <c r="D263" s="58"/>
      <c r="E263" s="58"/>
      <c r="F263" s="58"/>
      <c r="G263" s="59"/>
    </row>
    <row r="264" spans="1:7" ht="22.2" customHeight="1">
      <c r="A264" s="136" t="s">
        <v>378</v>
      </c>
      <c r="B264" s="137"/>
      <c r="C264" s="141"/>
      <c r="D264" s="141"/>
      <c r="E264" s="141"/>
      <c r="F264" s="141"/>
      <c r="G264" s="143"/>
    </row>
    <row r="265" spans="1:7" ht="22.2" customHeight="1">
      <c r="A265" s="138">
        <v>25.1</v>
      </c>
      <c r="B265" s="139" t="s">
        <v>379</v>
      </c>
      <c r="C265" s="4">
        <f>E265+F265</f>
        <v>0</v>
      </c>
      <c r="D265" s="4">
        <f>'Post-Payment Review Tool'!AK173</f>
        <v>0</v>
      </c>
      <c r="E265" s="4">
        <f>'Post-Payment Review Tool'!AG173</f>
        <v>0</v>
      </c>
      <c r="F265" s="4">
        <f>'Post-Payment Review Tool'!AI173</f>
        <v>0</v>
      </c>
      <c r="G265" s="27">
        <f>'Post-Payment Review Tool'!AH173</f>
        <v>0</v>
      </c>
    </row>
    <row r="266" spans="1:7" ht="22.2" customHeight="1">
      <c r="A266" s="138">
        <v>25.2</v>
      </c>
      <c r="B266" s="139" t="s">
        <v>380</v>
      </c>
      <c r="C266" s="4">
        <f>E266+F266</f>
        <v>0</v>
      </c>
      <c r="D266" s="4">
        <f>'Post-Payment Review Tool'!AK174</f>
        <v>0</v>
      </c>
      <c r="E266" s="4">
        <f>'Post-Payment Review Tool'!AG174</f>
        <v>0</v>
      </c>
      <c r="F266" s="4">
        <f>'Post-Payment Review Tool'!AI174</f>
        <v>0</v>
      </c>
      <c r="G266" s="27">
        <f>'Post-Payment Review Tool'!AH174</f>
        <v>0</v>
      </c>
    </row>
    <row r="267" spans="1:7" ht="27.75" customHeight="1">
      <c r="A267" s="138">
        <v>25.3</v>
      </c>
      <c r="B267" s="139" t="s">
        <v>381</v>
      </c>
      <c r="C267" s="4">
        <f>E267+F267</f>
        <v>0</v>
      </c>
      <c r="D267" s="4">
        <f>'Post-Payment Review Tool'!AK175</f>
        <v>0</v>
      </c>
      <c r="E267" s="4">
        <f>'Post-Payment Review Tool'!AG175</f>
        <v>0</v>
      </c>
      <c r="F267" s="4">
        <f>'Post-Payment Review Tool'!AI175</f>
        <v>0</v>
      </c>
      <c r="G267" s="27">
        <f>'Post-Payment Review Tool'!AH175</f>
        <v>0</v>
      </c>
    </row>
    <row r="268" spans="1:7" ht="22.2" customHeight="1">
      <c r="A268" s="9"/>
      <c r="B268" s="52"/>
      <c r="C268" s="110">
        <f>SUM(C265:C267)</f>
        <v>0</v>
      </c>
      <c r="D268" s="110">
        <f>SUM(D265:D267)</f>
        <v>0</v>
      </c>
      <c r="E268" s="110">
        <f>SUM(E265:E267)</f>
        <v>0</v>
      </c>
      <c r="F268" s="110">
        <f>SUM(F265:F267)</f>
        <v>0</v>
      </c>
      <c r="G268" s="111">
        <f>IF(SUM(E268:F268)=0,0,E268/SUM(E268:F268))</f>
        <v>0</v>
      </c>
    </row>
    <row r="269" spans="1:7" ht="22.2" customHeight="1">
      <c r="A269" s="109"/>
      <c r="B269" s="62"/>
      <c r="C269" s="52"/>
      <c r="D269" s="52"/>
      <c r="E269" s="52"/>
      <c r="F269" s="52"/>
      <c r="G269" s="108"/>
    </row>
    <row r="270" spans="1:7">
      <c r="A270" s="11" t="s">
        <v>382</v>
      </c>
      <c r="B270" s="10"/>
      <c r="C270" s="144"/>
      <c r="D270" s="144"/>
      <c r="E270" s="144"/>
      <c r="F270" s="144"/>
      <c r="G270" s="145"/>
    </row>
    <row r="271" spans="1:7">
      <c r="A271" s="12">
        <v>26.1</v>
      </c>
      <c r="B271" s="20" t="s">
        <v>137</v>
      </c>
      <c r="C271" s="4">
        <f>E271+F271</f>
        <v>0</v>
      </c>
      <c r="D271" s="4">
        <f>'Post-Payment Review Tool'!AK177</f>
        <v>0</v>
      </c>
      <c r="E271" s="4">
        <f>'Post-Payment Review Tool'!AG177</f>
        <v>0</v>
      </c>
      <c r="F271" s="4">
        <f>'Post-Payment Review Tool'!AI177</f>
        <v>0</v>
      </c>
      <c r="G271" s="27">
        <f>'Post-Payment Review Tool'!AH177</f>
        <v>0</v>
      </c>
    </row>
    <row r="272" spans="1:7">
      <c r="A272" s="12"/>
      <c r="B272" s="26" t="s">
        <v>192</v>
      </c>
      <c r="C272" s="25"/>
      <c r="D272" s="25"/>
      <c r="E272" s="25"/>
      <c r="F272" s="25"/>
      <c r="G272" s="28"/>
    </row>
    <row r="273" spans="1:7">
      <c r="A273" s="12">
        <v>26.2</v>
      </c>
      <c r="B273" s="20" t="s">
        <v>139</v>
      </c>
      <c r="C273" s="4">
        <f>E273+F273</f>
        <v>0</v>
      </c>
      <c r="D273" s="4">
        <f>'Post-Payment Review Tool'!AK179</f>
        <v>0</v>
      </c>
      <c r="E273" s="4">
        <f>'Post-Payment Review Tool'!AG179</f>
        <v>0</v>
      </c>
      <c r="F273" s="4">
        <f>'Post-Payment Review Tool'!AI179</f>
        <v>0</v>
      </c>
      <c r="G273" s="27">
        <f>'Post-Payment Review Tool'!AH179</f>
        <v>0</v>
      </c>
    </row>
    <row r="274" spans="1:7" ht="27.6">
      <c r="A274" s="12">
        <v>26.3</v>
      </c>
      <c r="B274" s="20" t="s">
        <v>140</v>
      </c>
      <c r="C274" s="4">
        <f>E274+F274</f>
        <v>0</v>
      </c>
      <c r="D274" s="4">
        <f>'Post-Payment Review Tool'!AK180</f>
        <v>0</v>
      </c>
      <c r="E274" s="4">
        <f>'Post-Payment Review Tool'!AG180</f>
        <v>0</v>
      </c>
      <c r="F274" s="4">
        <f>'Post-Payment Review Tool'!AI180</f>
        <v>0</v>
      </c>
      <c r="G274" s="27">
        <f>'Post-Payment Review Tool'!AH180</f>
        <v>0</v>
      </c>
    </row>
    <row r="275" spans="1:7" ht="27.6">
      <c r="A275" s="12">
        <v>26.4</v>
      </c>
      <c r="B275" s="20" t="s">
        <v>141</v>
      </c>
      <c r="C275" s="4">
        <f>E275+F275</f>
        <v>0</v>
      </c>
      <c r="D275" s="4">
        <f>'Post-Payment Review Tool'!AK181</f>
        <v>0</v>
      </c>
      <c r="E275" s="4">
        <f>'Post-Payment Review Tool'!AG181</f>
        <v>0</v>
      </c>
      <c r="F275" s="4">
        <f>'Post-Payment Review Tool'!AI181</f>
        <v>0</v>
      </c>
      <c r="G275" s="27">
        <f>'Post-Payment Review Tool'!AH181</f>
        <v>0</v>
      </c>
    </row>
    <row r="276" spans="1:7" ht="15" thickBot="1">
      <c r="A276" s="14">
        <v>26.5</v>
      </c>
      <c r="B276" s="23" t="s">
        <v>142</v>
      </c>
      <c r="C276" s="4">
        <f>E276+F276</f>
        <v>0</v>
      </c>
      <c r="D276" s="4">
        <f>'Post-Payment Review Tool'!AK182</f>
        <v>0</v>
      </c>
      <c r="E276" s="4">
        <f>'Post-Payment Review Tool'!AG182</f>
        <v>0</v>
      </c>
      <c r="F276" s="4">
        <f>'Post-Payment Review Tool'!AI182</f>
        <v>0</v>
      </c>
      <c r="G276" s="27">
        <f>'Post-Payment Review Tool'!AH182</f>
        <v>0</v>
      </c>
    </row>
    <row r="277" spans="1:7">
      <c r="A277" s="56"/>
      <c r="B277" s="63" t="s">
        <v>284</v>
      </c>
      <c r="C277" s="68">
        <f>SUM(C271:C276)</f>
        <v>0</v>
      </c>
      <c r="D277" s="68">
        <f>SUM(D271:D276)</f>
        <v>0</v>
      </c>
      <c r="E277" s="68">
        <f>SUM(E271:E276)</f>
        <v>0</v>
      </c>
      <c r="F277" s="68">
        <f>SUM(F271:F276)</f>
        <v>0</v>
      </c>
      <c r="G277" s="69">
        <f>IF(SUM(E277:F277)=0,0,E277/SUM(E277:F277))</f>
        <v>0</v>
      </c>
    </row>
    <row r="278" spans="1:7">
      <c r="A278" s="9"/>
      <c r="B278" s="52"/>
      <c r="C278" s="114"/>
      <c r="D278" s="114"/>
      <c r="E278" s="114"/>
      <c r="F278" s="114"/>
      <c r="G278" s="115"/>
    </row>
    <row r="279" spans="1:7">
      <c r="A279" s="61"/>
      <c r="B279" s="62"/>
      <c r="C279" s="112"/>
      <c r="D279" s="112"/>
      <c r="E279" s="112"/>
      <c r="F279" s="112"/>
      <c r="G279" s="113"/>
    </row>
    <row r="280" spans="1:7" ht="18.600000000000001" thickBot="1">
      <c r="B280" s="24" t="s">
        <v>285</v>
      </c>
      <c r="C280" s="31">
        <f>SUM(C61+C74+C82+C86+C97+C103+C117+C122+C128+C135+C142+C150+C155+C161+C167+C179+C194+C199+C206+C213+C225+C239+C250+C262+C268+C277)</f>
        <v>0</v>
      </c>
      <c r="D280" s="31">
        <f>SUM(D61+D74+D82+D86+D97+D103+D117+D122+D128+D135+D142+D150+D155+D161+D167+D179+D194+D199+D206+D213+D225+D239+D250+D262+D268+D277)</f>
        <v>0</v>
      </c>
      <c r="E280" s="31">
        <f>SUM(E61+E74+E82+E86+E97+E103+E117+E122+E128+E135+E142+E150+E155+E161+E167+E179+E194+E199+E206+E213+E225+E239+E250+E262+E268+E277)</f>
        <v>0</v>
      </c>
      <c r="F280" s="31">
        <f>SUM(F61+F74+F82+F86+F97+F103+F117+F122+F128+F135+F142+F150+F155+F161+F167+F179+F194+F199+F206+F213+F225+F239+F250+F262+F268+F277)</f>
        <v>0</v>
      </c>
      <c r="G280" s="129">
        <f>IF(SUM(E280:F280)=0,0,E280/SUM(E280:F280))</f>
        <v>0</v>
      </c>
    </row>
  </sheetData>
  <mergeCells count="3">
    <mergeCell ref="A3:G3"/>
    <mergeCell ref="A1:B1"/>
    <mergeCell ref="A49:G49"/>
  </mergeCells>
  <conditionalFormatting sqref="G16:G42 G53:G61 G64:G74 G77:G82 G85:G86 G89:G97 G100:G103 G106:G117 G120:G122 G125:G128 G131:G135 G138:G142 G145:G150 G153:G155 G158:G161 G164:G167 G170:G179 G182:G194 G197:G199 G202:G206 G209:G213 G216:G225 G228:G239 G242:G250 G253:G262 G265:G268 G271 G273:G277 G280">
    <cfRule type="cellIs" dxfId="0" priority="1" operator="lessThan">
      <formula>85</formula>
    </cfRule>
  </conditionalFormatting>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Frequency-Licensed Surveys</vt:lpstr>
      <vt:lpstr>Workbook Set-up</vt:lpstr>
      <vt:lpstr>Monitoring Sample, Records</vt:lpstr>
      <vt:lpstr>Post-Payment Review Tool</vt:lpstr>
      <vt:lpstr>Staff Qualifications Worksheet</vt:lpstr>
      <vt:lpstr>Overall-Score Summary</vt:lpstr>
      <vt:lpstr>'Post-Payment Review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Prince</dc:creator>
  <cp:lastModifiedBy>Yanira Nunez</cp:lastModifiedBy>
  <dcterms:created xsi:type="dcterms:W3CDTF">2021-10-20T16:01:18Z</dcterms:created>
  <dcterms:modified xsi:type="dcterms:W3CDTF">2025-01-07T14:17:10Z</dcterms:modified>
</cp:coreProperties>
</file>